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005" windowHeight="9435" tabRatio="862" activeTab="3"/>
  </bookViews>
  <sheets>
    <sheet name="1. Kapitalbedarfsplan" sheetId="1" r:id="rId1"/>
    <sheet name="2. Privater Kapitalbedarf" sheetId="4" r:id="rId2"/>
    <sheet name="3. Rentabilitätsvorschau 1. J." sheetId="7" r:id="rId3"/>
    <sheet name="4. Mindest-Stunden-Satz für DL" sheetId="15" r:id="rId4"/>
    <sheet name="Tabelle1" sheetId="16" r:id="rId5"/>
  </sheets>
  <definedNames>
    <definedName name="_xlnm.Print_Area" localSheetId="0">'1. Kapitalbedarfsplan'!$A$1:$F$66</definedName>
    <definedName name="_xlnm.Print_Area" localSheetId="1">'2. Privater Kapitalbedarf'!$A$1:$F$54</definedName>
    <definedName name="_xlnm.Print_Area" localSheetId="2">'3. Rentabilitätsvorschau 1. J.'!$A$1:$X$47</definedName>
    <definedName name="_xlnm.Print_Area" localSheetId="3">'4. Mindest-Stunden-Satz für DL'!$A$1:$F$32</definedName>
  </definedNames>
  <calcPr calcId="145621"/>
</workbook>
</file>

<file path=xl/calcChain.xml><?xml version="1.0" encoding="utf-8"?>
<calcChain xmlns="http://schemas.openxmlformats.org/spreadsheetml/2006/main">
  <c r="F23" i="15" l="1"/>
  <c r="E23" i="15"/>
  <c r="D23" i="15"/>
  <c r="C23" i="15"/>
  <c r="C16" i="15"/>
  <c r="F16" i="15"/>
  <c r="E16" i="15"/>
  <c r="D16" i="15"/>
  <c r="C14" i="15"/>
  <c r="C17" i="7" l="1"/>
  <c r="C19" i="1"/>
  <c r="O45" i="7" l="1"/>
  <c r="F5" i="15" l="1"/>
  <c r="F8" i="15" s="1"/>
  <c r="E5" i="15"/>
  <c r="E8" i="15" s="1"/>
  <c r="E12" i="15" s="1"/>
  <c r="D5" i="15"/>
  <c r="D8" i="15" s="1"/>
  <c r="D12" i="15" l="1"/>
  <c r="D15" i="15" s="1"/>
  <c r="E15" i="15"/>
  <c r="F12" i="15"/>
  <c r="F15" i="15" s="1"/>
  <c r="D17" i="15" l="1"/>
  <c r="D18" i="15" s="1"/>
  <c r="D19" i="15" s="1"/>
  <c r="D24" i="15" s="1"/>
  <c r="F17" i="15"/>
  <c r="F18" i="15" s="1"/>
  <c r="F19" i="15" s="1"/>
  <c r="E17" i="15"/>
  <c r="E18" i="15" s="1"/>
  <c r="E19" i="15" s="1"/>
  <c r="F24" i="15" l="1"/>
  <c r="E24" i="15"/>
  <c r="D36" i="4"/>
  <c r="D35" i="4"/>
  <c r="D34" i="4"/>
  <c r="D30" i="4"/>
  <c r="D29" i="4"/>
  <c r="D28" i="4"/>
  <c r="D27" i="4"/>
  <c r="D26" i="4"/>
  <c r="D25" i="4"/>
  <c r="D24" i="4"/>
  <c r="D23" i="4"/>
  <c r="D22" i="4"/>
  <c r="D21" i="4"/>
  <c r="D17" i="4"/>
  <c r="D16" i="4"/>
  <c r="D15" i="4"/>
  <c r="D14" i="4"/>
  <c r="D13" i="4"/>
  <c r="D12" i="4"/>
  <c r="D11" i="4"/>
  <c r="D10" i="4"/>
  <c r="D9" i="4"/>
  <c r="D18" i="4" s="1"/>
  <c r="D6" i="4"/>
  <c r="D5" i="4"/>
  <c r="D4" i="4"/>
  <c r="D3" i="4"/>
  <c r="C8" i="1"/>
  <c r="C16" i="7"/>
  <c r="X43" i="7"/>
  <c r="O43" i="7"/>
  <c r="X45" i="7"/>
  <c r="X41" i="7"/>
  <c r="X37" i="7"/>
  <c r="X36" i="7"/>
  <c r="X35" i="7"/>
  <c r="X34" i="7"/>
  <c r="X33" i="7"/>
  <c r="X32" i="7"/>
  <c r="X31" i="7"/>
  <c r="X30" i="7"/>
  <c r="X29" i="7"/>
  <c r="X28" i="7"/>
  <c r="X27" i="7"/>
  <c r="X26" i="7"/>
  <c r="X25" i="7"/>
  <c r="X24" i="7"/>
  <c r="X23" i="7"/>
  <c r="X22" i="7"/>
  <c r="X21" i="7"/>
  <c r="X20" i="7"/>
  <c r="X19" i="7"/>
  <c r="X18" i="7"/>
  <c r="X16" i="7"/>
  <c r="X12" i="7"/>
  <c r="X11" i="7"/>
  <c r="X10" i="7"/>
  <c r="X9" i="7"/>
  <c r="W38" i="7"/>
  <c r="V38" i="7"/>
  <c r="U38" i="7"/>
  <c r="T38" i="7"/>
  <c r="S38" i="7"/>
  <c r="R38" i="7"/>
  <c r="Q38" i="7"/>
  <c r="P38" i="7"/>
  <c r="W7" i="7"/>
  <c r="W13" i="7" s="1"/>
  <c r="V7" i="7"/>
  <c r="V13" i="7" s="1"/>
  <c r="U7" i="7"/>
  <c r="U13" i="7" s="1"/>
  <c r="U40" i="7" s="1"/>
  <c r="U42" i="7" s="1"/>
  <c r="U44" i="7" s="1"/>
  <c r="T7" i="7"/>
  <c r="T13" i="7" s="1"/>
  <c r="T40" i="7" s="1"/>
  <c r="T42" i="7" s="1"/>
  <c r="T44" i="7" s="1"/>
  <c r="S7" i="7"/>
  <c r="S13" i="7"/>
  <c r="S40" i="7" s="1"/>
  <c r="S42" i="7" s="1"/>
  <c r="S44" i="7" s="1"/>
  <c r="R7" i="7"/>
  <c r="R13" i="7"/>
  <c r="R40" i="7" s="1"/>
  <c r="R42" i="7" s="1"/>
  <c r="R44" i="7" s="1"/>
  <c r="Q7" i="7"/>
  <c r="Q13" i="7" s="1"/>
  <c r="Q40" i="7" s="1"/>
  <c r="Q42" i="7" s="1"/>
  <c r="Q44" i="7" s="1"/>
  <c r="P7" i="7"/>
  <c r="P13" i="7"/>
  <c r="P40" i="7" s="1"/>
  <c r="P42" i="7" s="1"/>
  <c r="P44" i="7" s="1"/>
  <c r="X6" i="7"/>
  <c r="X5" i="7"/>
  <c r="X4" i="7"/>
  <c r="X3" i="7"/>
  <c r="C11" i="7"/>
  <c r="C9" i="7"/>
  <c r="O9" i="7" s="1"/>
  <c r="C10" i="7"/>
  <c r="C7" i="7"/>
  <c r="D8" i="1"/>
  <c r="C51" i="1" s="1"/>
  <c r="C54" i="1" s="1"/>
  <c r="C62" i="1" s="1"/>
  <c r="E3" i="1"/>
  <c r="E4" i="1"/>
  <c r="E5" i="1"/>
  <c r="E6" i="1"/>
  <c r="E7" i="1"/>
  <c r="E12" i="1"/>
  <c r="E19" i="1" s="1"/>
  <c r="E13" i="1"/>
  <c r="E14" i="1"/>
  <c r="E15" i="1"/>
  <c r="E16" i="1"/>
  <c r="E17" i="1"/>
  <c r="E18" i="1"/>
  <c r="C18" i="7"/>
  <c r="O18" i="7" s="1"/>
  <c r="C19" i="7"/>
  <c r="C20" i="7"/>
  <c r="C21" i="7"/>
  <c r="C22" i="7"/>
  <c r="C23" i="7"/>
  <c r="C24" i="7"/>
  <c r="O24" i="7" s="1"/>
  <c r="C25" i="7"/>
  <c r="O25" i="7" s="1"/>
  <c r="C26" i="7"/>
  <c r="O26" i="7" s="1"/>
  <c r="C27" i="7"/>
  <c r="C28" i="7"/>
  <c r="O28" i="7" s="1"/>
  <c r="C29" i="7"/>
  <c r="O29" i="7" s="1"/>
  <c r="C30" i="7"/>
  <c r="O30" i="7" s="1"/>
  <c r="C31" i="7"/>
  <c r="C32" i="7"/>
  <c r="O32" i="7" s="1"/>
  <c r="C33" i="7"/>
  <c r="O33" i="7" s="1"/>
  <c r="C34" i="7"/>
  <c r="C35" i="7"/>
  <c r="O35" i="7" s="1"/>
  <c r="C36" i="7"/>
  <c r="O36" i="7" s="1"/>
  <c r="C37" i="7"/>
  <c r="O37" i="7" s="1"/>
  <c r="C6" i="4"/>
  <c r="C18" i="4"/>
  <c r="C31" i="4"/>
  <c r="C37" i="4"/>
  <c r="C60" i="1"/>
  <c r="O3" i="7"/>
  <c r="D7" i="7"/>
  <c r="D13" i="7" s="1"/>
  <c r="E7" i="7"/>
  <c r="E13" i="7"/>
  <c r="F7" i="7"/>
  <c r="F13" i="7" s="1"/>
  <c r="G7" i="7"/>
  <c r="G13" i="7" s="1"/>
  <c r="G40" i="7" s="1"/>
  <c r="G42" i="7" s="1"/>
  <c r="G44" i="7" s="1"/>
  <c r="H7" i="7"/>
  <c r="H13" i="7" s="1"/>
  <c r="H40" i="7" s="1"/>
  <c r="H42" i="7" s="1"/>
  <c r="H44" i="7" s="1"/>
  <c r="I7" i="7"/>
  <c r="I13" i="7" s="1"/>
  <c r="I40" i="7" s="1"/>
  <c r="I42" i="7" s="1"/>
  <c r="I44" i="7" s="1"/>
  <c r="J7" i="7"/>
  <c r="J13" i="7" s="1"/>
  <c r="J40" i="7" s="1"/>
  <c r="J42" i="7" s="1"/>
  <c r="J44" i="7" s="1"/>
  <c r="K7" i="7"/>
  <c r="L7" i="7"/>
  <c r="L13" i="7" s="1"/>
  <c r="M7" i="7"/>
  <c r="M13" i="7" s="1"/>
  <c r="N7" i="7"/>
  <c r="N13" i="7" s="1"/>
  <c r="O4" i="7"/>
  <c r="O5" i="7"/>
  <c r="O6" i="7"/>
  <c r="O12" i="7"/>
  <c r="K13" i="7"/>
  <c r="N38" i="7"/>
  <c r="M38" i="7"/>
  <c r="L38" i="7"/>
  <c r="K38" i="7"/>
  <c r="J38" i="7"/>
  <c r="I38" i="7"/>
  <c r="H38" i="7"/>
  <c r="G38" i="7"/>
  <c r="F38" i="7"/>
  <c r="E38" i="7"/>
  <c r="D38" i="7"/>
  <c r="D39" i="1"/>
  <c r="E39" i="1"/>
  <c r="D43" i="1"/>
  <c r="E43" i="1"/>
  <c r="D24" i="1"/>
  <c r="D27" i="1"/>
  <c r="E27" i="1"/>
  <c r="D31" i="1"/>
  <c r="E31" i="1"/>
  <c r="D35" i="1"/>
  <c r="E35" i="1"/>
  <c r="C44" i="1"/>
  <c r="D42" i="1"/>
  <c r="E42" i="1"/>
  <c r="D33" i="1"/>
  <c r="E33" i="1"/>
  <c r="D32" i="1"/>
  <c r="D44" i="1"/>
  <c r="D30" i="1"/>
  <c r="E30" i="1"/>
  <c r="D29" i="1"/>
  <c r="E29" i="1"/>
  <c r="D28" i="1"/>
  <c r="E28" i="1"/>
  <c r="D26" i="1"/>
  <c r="E26" i="1"/>
  <c r="D34" i="1"/>
  <c r="E34" i="1"/>
  <c r="D36" i="1"/>
  <c r="E36" i="1"/>
  <c r="D37" i="1"/>
  <c r="E37" i="1"/>
  <c r="D38" i="1"/>
  <c r="E38" i="1"/>
  <c r="D40" i="1"/>
  <c r="E40" i="1"/>
  <c r="D41" i="1"/>
  <c r="E41" i="1"/>
  <c r="D25" i="1"/>
  <c r="E25" i="1"/>
  <c r="D23" i="1"/>
  <c r="E23" i="1"/>
  <c r="O41" i="7"/>
  <c r="O10" i="7"/>
  <c r="E24" i="1"/>
  <c r="D37" i="4"/>
  <c r="O20" i="7"/>
  <c r="O27" i="7"/>
  <c r="E32" i="1"/>
  <c r="E44" i="1"/>
  <c r="O23" i="7"/>
  <c r="D31" i="4" l="1"/>
  <c r="D39" i="4" s="1"/>
  <c r="D41" i="4" s="1"/>
  <c r="N40" i="7"/>
  <c r="N42" i="7" s="1"/>
  <c r="N44" i="7" s="1"/>
  <c r="X7" i="7"/>
  <c r="K40" i="7"/>
  <c r="K42" i="7" s="1"/>
  <c r="K44" i="7" s="1"/>
  <c r="E40" i="7"/>
  <c r="E42" i="7" s="1"/>
  <c r="E44" i="7" s="1"/>
  <c r="C13" i="7"/>
  <c r="O22" i="7"/>
  <c r="L40" i="7"/>
  <c r="L42" i="7" s="1"/>
  <c r="L44" i="7" s="1"/>
  <c r="D40" i="7"/>
  <c r="D42" i="7" s="1"/>
  <c r="D44" i="7" s="1"/>
  <c r="O21" i="7"/>
  <c r="M40" i="7"/>
  <c r="M42" i="7" s="1"/>
  <c r="M44" i="7" s="1"/>
  <c r="F40" i="7"/>
  <c r="F42" i="7" s="1"/>
  <c r="F44" i="7" s="1"/>
  <c r="O31" i="7"/>
  <c r="O7" i="7"/>
  <c r="V40" i="7"/>
  <c r="V42" i="7" s="1"/>
  <c r="V44" i="7" s="1"/>
  <c r="X38" i="7"/>
  <c r="C10" i="15" s="1"/>
  <c r="W40" i="7"/>
  <c r="W42" i="7" s="1"/>
  <c r="W44" i="7" s="1"/>
  <c r="X13" i="7"/>
  <c r="X40" i="7" s="1"/>
  <c r="X42" i="7" s="1"/>
  <c r="X44" i="7" s="1"/>
  <c r="O34" i="7"/>
  <c r="O11" i="7"/>
  <c r="O19" i="7"/>
  <c r="E25" i="15"/>
  <c r="E26" i="15"/>
  <c r="F25" i="15"/>
  <c r="F26" i="15"/>
  <c r="D25" i="15"/>
  <c r="D26" i="15"/>
  <c r="C39" i="4"/>
  <c r="C41" i="4" s="1"/>
  <c r="C2" i="15" s="1"/>
  <c r="C9" i="1"/>
  <c r="C47" i="1" s="1"/>
  <c r="O16" i="7"/>
  <c r="E8" i="1"/>
  <c r="O13" i="7" l="1"/>
  <c r="O17" i="7"/>
  <c r="C38" i="7"/>
  <c r="C5" i="15"/>
  <c r="C8" i="15" s="1"/>
  <c r="D47" i="1"/>
  <c r="D62" i="1" s="1"/>
  <c r="C12" i="15" l="1"/>
  <c r="C15" i="15" s="1"/>
  <c r="C17" i="15" s="1"/>
  <c r="C18" i="15" s="1"/>
  <c r="C19" i="15" s="1"/>
  <c r="C24" i="15" s="1"/>
  <c r="C40" i="7"/>
  <c r="O38" i="7"/>
  <c r="C25" i="15" l="1"/>
  <c r="C26" i="15"/>
  <c r="O40" i="7"/>
  <c r="C42" i="7"/>
  <c r="C44" i="7" s="1"/>
  <c r="O42" i="7" l="1"/>
  <c r="O44" i="7" s="1"/>
</calcChain>
</file>

<file path=xl/sharedStrings.xml><?xml version="1.0" encoding="utf-8"?>
<sst xmlns="http://schemas.openxmlformats.org/spreadsheetml/2006/main" count="308" uniqueCount="198">
  <si>
    <t>Reparatur/Instandhaltung</t>
  </si>
  <si>
    <t>Produktionsanlagen, Maschinen, Werkzeuge, Geräte</t>
  </si>
  <si>
    <t>Miete oder vergleichbare Kosten</t>
  </si>
  <si>
    <t>Kleidung usw.</t>
  </si>
  <si>
    <t>Lebensversicherung</t>
  </si>
  <si>
    <t>Arbeitslosenversicherung</t>
  </si>
  <si>
    <t>Haftpflichtversicherung</t>
  </si>
  <si>
    <t>Kfz-Haftpflichtversicherung</t>
  </si>
  <si>
    <t>Hausratversicherung</t>
  </si>
  <si>
    <t>Rechtsschutzversicherung</t>
  </si>
  <si>
    <t>Rücklage für Einkommensteuer</t>
  </si>
  <si>
    <t>Unterhaltsverpflichtungen</t>
  </si>
  <si>
    <t>Lebensmittel und Hausrat</t>
  </si>
  <si>
    <t>Reisekosten</t>
  </si>
  <si>
    <t>Telefon, Fax, Handy, Internet</t>
  </si>
  <si>
    <t>./. Abschreibungen</t>
  </si>
  <si>
    <t>Werbung und Vertriebskosten</t>
  </si>
  <si>
    <t>Strom, Heizung, Wasser, Müllabfuhr</t>
  </si>
  <si>
    <t>Umsatz Honorare/Provisionen</t>
  </si>
  <si>
    <t>Zinszahlungen Kredite</t>
  </si>
  <si>
    <t>./. Tilgung Darlehen</t>
  </si>
  <si>
    <t>Kindergeld/Elterngeld/Erziehungsgeld/ggf. Unterhalt</t>
  </si>
  <si>
    <t>Mietkaution/Maklerprovision</t>
  </si>
  <si>
    <t>brutto</t>
  </si>
  <si>
    <t>Neuanschaffung</t>
  </si>
  <si>
    <t>Patent-, Lizenz-, Franchisegebühren, Kauf- /Betriebsübernahmekosten</t>
  </si>
  <si>
    <t>SUMME Gründungskosten:</t>
  </si>
  <si>
    <t>GESAMTER KAPITALBEDARF:</t>
  </si>
  <si>
    <t>SUMME Anlagevermögen:</t>
  </si>
  <si>
    <t>SUMME Umlaufvermögen:</t>
  </si>
  <si>
    <t>SUMME Eigenkapital:</t>
  </si>
  <si>
    <t>GESAMT EINNAHMEN:</t>
  </si>
  <si>
    <t>SUMME Haushalt:</t>
  </si>
  <si>
    <t>SUMME Versicherungen:</t>
  </si>
  <si>
    <t>SUMME sonstiges:</t>
  </si>
  <si>
    <t>GESAMT AUSGABEN:</t>
  </si>
  <si>
    <t>SUMME Nettoumsätze:</t>
  </si>
  <si>
    <t>pro Monat</t>
  </si>
  <si>
    <t>netto</t>
  </si>
  <si>
    <t>Bücher, Literatur, Zeitschriften</t>
  </si>
  <si>
    <t>EURO</t>
  </si>
  <si>
    <t>Abfallentsorgung</t>
  </si>
  <si>
    <t>Satz*</t>
  </si>
  <si>
    <t>Steuern (z. B. KfZ)</t>
  </si>
  <si>
    <t>EURO netto</t>
  </si>
  <si>
    <r>
      <t xml:space="preserve">Betriebs- und Geschäftsausstattung </t>
    </r>
    <r>
      <rPr>
        <sz val="8"/>
        <rFont val="Arial"/>
        <family val="2"/>
      </rPr>
      <t>(Laden- und Büroeinrichtung, PC, Software)</t>
    </r>
  </si>
  <si>
    <r>
      <t xml:space="preserve">Fuhrpark </t>
    </r>
    <r>
      <rPr>
        <sz val="8"/>
        <rFont val="Arial"/>
        <family val="2"/>
      </rPr>
      <t>(z. B. Anschaffung von PKW oder Zeitwert eines bereits vorhandenen PKWs)</t>
    </r>
  </si>
  <si>
    <r>
      <t xml:space="preserve">Grundstücke/Immobilien </t>
    </r>
    <r>
      <rPr>
        <sz val="8"/>
        <rFont val="Arial"/>
        <family val="2"/>
      </rPr>
      <t>(Anschaffungskosten bzw. Zeitwert)</t>
    </r>
  </si>
  <si>
    <r>
      <t>SUMME Neuanschaffung | Sacheinlagen</t>
    </r>
    <r>
      <rPr>
        <sz val="8"/>
        <rFont val="Arial"/>
        <family val="2"/>
      </rPr>
      <t xml:space="preserve"> (Zeitwert):</t>
    </r>
  </si>
  <si>
    <r>
      <rPr>
        <sz val="10"/>
        <rFont val="Arial"/>
        <family val="2"/>
      </rPr>
      <t xml:space="preserve">Beratungskosten </t>
    </r>
    <r>
      <rPr>
        <sz val="8"/>
        <rFont val="Arial"/>
        <family val="2"/>
      </rPr>
      <t>(z. B. Anwalts- und Notarkosten für HR-Eintrag, Steuerberater)</t>
    </r>
  </si>
  <si>
    <r>
      <t xml:space="preserve">Genehmigungen/Anmeldungen </t>
    </r>
    <r>
      <rPr>
        <sz val="8"/>
        <rFont val="Arial"/>
        <family val="2"/>
      </rPr>
      <t>(Konzession, Gewerbeanmeldung, HR-Eintrag)</t>
    </r>
  </si>
  <si>
    <r>
      <t xml:space="preserve">Markterschließungskosten 
</t>
    </r>
    <r>
      <rPr>
        <sz val="8"/>
        <rFont val="Arial"/>
        <family val="2"/>
      </rPr>
      <t>(Werbematerial, Internetauftritt, Anzeigen, Autobeschriftung, Eröffnungsfeier)</t>
    </r>
  </si>
  <si>
    <r>
      <t xml:space="preserve">Material- und Warenlager </t>
    </r>
    <r>
      <rPr>
        <sz val="8"/>
        <rFont val="Arial"/>
        <family val="2"/>
      </rPr>
      <t>(erste Warenausstattung) normaler Ust-Satz (19 %)</t>
    </r>
  </si>
  <si>
    <r>
      <t xml:space="preserve">Material- und Warenlager </t>
    </r>
    <r>
      <rPr>
        <sz val="8"/>
        <rFont val="Arial"/>
        <family val="2"/>
      </rPr>
      <t>(erste Warenausstattung) geminderter Ust-Satz (7 %)</t>
    </r>
  </si>
  <si>
    <r>
      <t>Renovierungskosten/Umbaumaßnahmen</t>
    </r>
    <r>
      <rPr>
        <sz val="8"/>
        <rFont val="Arial"/>
        <family val="2"/>
      </rPr>
      <t xml:space="preserve"> (inkl. Reinigung)</t>
    </r>
  </si>
  <si>
    <r>
      <t xml:space="preserve">Beiträge </t>
    </r>
    <r>
      <rPr>
        <sz val="8"/>
        <rFont val="Arial"/>
        <family val="2"/>
      </rPr>
      <t>(IHK, Handwerkskammer etc.)</t>
    </r>
  </si>
  <si>
    <r>
      <t xml:space="preserve">Beratungskosten </t>
    </r>
    <r>
      <rPr>
        <sz val="8"/>
        <rFont val="Arial"/>
        <family val="2"/>
      </rPr>
      <t>(Rechtsanwalt, Unternehmensberater, Steuerberater)</t>
    </r>
  </si>
  <si>
    <r>
      <t xml:space="preserve">Betriebliche Versicherungen </t>
    </r>
    <r>
      <rPr>
        <sz val="8"/>
        <rFont val="Arial"/>
        <family val="2"/>
      </rPr>
      <t>(Betriebshaftpflicht, KfZ, Feuer, Wasser, BG f. Angestelle)</t>
    </r>
  </si>
  <si>
    <r>
      <t xml:space="preserve">Buchführungskosten </t>
    </r>
    <r>
      <rPr>
        <sz val="8"/>
        <rFont val="Arial"/>
        <family val="2"/>
      </rPr>
      <t>(Steuerberatung)</t>
    </r>
  </si>
  <si>
    <r>
      <t xml:space="preserve">Büromaterial </t>
    </r>
    <r>
      <rPr>
        <sz val="8"/>
        <rFont val="Arial"/>
        <family val="2"/>
      </rPr>
      <t>(Geschäftsausstattung, Verpackung)</t>
    </r>
  </si>
  <si>
    <r>
      <t>Kraftfahrzeugkosten</t>
    </r>
    <r>
      <rPr>
        <sz val="8"/>
        <rFont val="Arial"/>
        <family val="2"/>
      </rPr>
      <t xml:space="preserve"> (laufende Kosten)</t>
    </r>
  </si>
  <si>
    <r>
      <t xml:space="preserve">Kontoführungs- und GEMA-Gebühren </t>
    </r>
    <r>
      <rPr>
        <sz val="8"/>
        <rFont val="Arial"/>
        <family val="2"/>
      </rPr>
      <t>(ggf. weitere Verwertungsgesellschaften)</t>
    </r>
  </si>
  <si>
    <r>
      <t xml:space="preserve">Leasinggebühren </t>
    </r>
    <r>
      <rPr>
        <sz val="8"/>
        <rFont val="Arial"/>
        <family val="2"/>
      </rPr>
      <t>(Raten inkl. Tilgung)</t>
    </r>
  </si>
  <si>
    <r>
      <t xml:space="preserve">Mieten </t>
    </r>
    <r>
      <rPr>
        <sz val="8"/>
        <rFont val="Arial"/>
        <family val="2"/>
      </rPr>
      <t>(inkl. Nebenkosten)</t>
    </r>
  </si>
  <si>
    <r>
      <t>Personalkosten</t>
    </r>
    <r>
      <rPr>
        <sz val="8"/>
        <rFont val="Arial"/>
        <family val="2"/>
      </rPr>
      <t xml:space="preserve"> (inkl. Nebenkosten)</t>
    </r>
  </si>
  <si>
    <r>
      <t>Sonstige</t>
    </r>
    <r>
      <rPr>
        <sz val="8"/>
        <rFont val="Arial"/>
        <family val="2"/>
      </rPr>
      <t xml:space="preserve"> </t>
    </r>
    <r>
      <rPr>
        <sz val="10"/>
        <rFont val="Arial"/>
        <family val="2"/>
      </rPr>
      <t>Kosten</t>
    </r>
    <r>
      <rPr>
        <sz val="8"/>
        <rFont val="Arial"/>
        <family val="2"/>
      </rPr>
      <t xml:space="preserve"> (Auftragsvorfinanzierung, Unvorhergesehenes, Reserve)</t>
    </r>
  </si>
  <si>
    <r>
      <t>Weiterbildungskosten</t>
    </r>
    <r>
      <rPr>
        <sz val="8"/>
        <rFont val="Arial"/>
        <family val="2"/>
      </rPr>
      <t xml:space="preserve"> (Seminare)</t>
    </r>
  </si>
  <si>
    <r>
      <t xml:space="preserve">Eigenmittel in Unternehmen </t>
    </r>
    <r>
      <rPr>
        <sz val="8"/>
        <rFont val="Arial"/>
        <family val="2"/>
      </rPr>
      <t>(Ersparnisse)</t>
    </r>
  </si>
  <si>
    <r>
      <t xml:space="preserve">Sacheinlagen </t>
    </r>
    <r>
      <rPr>
        <sz val="8"/>
        <rFont val="Arial"/>
        <family val="2"/>
      </rPr>
      <t>(Zeitwert)</t>
    </r>
  </si>
  <si>
    <r>
      <t>Partnerkapital, Verwandtendarlehen</t>
    </r>
    <r>
      <rPr>
        <sz val="8"/>
        <rFont val="Arial"/>
        <family val="2"/>
      </rPr>
      <t xml:space="preserve"> (Privatdarlehen)</t>
    </r>
  </si>
  <si>
    <r>
      <t xml:space="preserve">I. Kapitalbedarf Anlagevermögen </t>
    </r>
    <r>
      <rPr>
        <sz val="8"/>
        <rFont val="Arial"/>
        <family val="2"/>
      </rPr>
      <t>(Einmalkosten)</t>
    </r>
  </si>
  <si>
    <r>
      <t xml:space="preserve">II. Kapitalbedarf Gründungskosten </t>
    </r>
    <r>
      <rPr>
        <sz val="8"/>
        <rFont val="Arial"/>
        <family val="2"/>
      </rPr>
      <t>(Einmalkosten)</t>
    </r>
  </si>
  <si>
    <r>
      <t xml:space="preserve">III. Kapitalbedarf Umlaufvermögen </t>
    </r>
    <r>
      <rPr>
        <sz val="8"/>
        <rFont val="Arial"/>
        <family val="2"/>
      </rPr>
      <t>(laufende Kosten bis 1. Geldeingang)</t>
    </r>
  </si>
  <si>
    <t>Umsatzsteuer</t>
  </si>
  <si>
    <r>
      <t xml:space="preserve">Ausgaben für Geld- und Sachvermögen 
</t>
    </r>
    <r>
      <rPr>
        <sz val="8"/>
        <rFont val="Arial"/>
        <family val="2"/>
      </rPr>
      <t>(Wertpapiere, Sparverträge, Immobilien)</t>
    </r>
  </si>
  <si>
    <r>
      <t xml:space="preserve">Kfz-Kosten </t>
    </r>
    <r>
      <rPr>
        <sz val="8"/>
        <rFont val="Arial"/>
        <family val="2"/>
      </rPr>
      <t>(auch anteilige private Nutzung des PKW)</t>
    </r>
  </si>
  <si>
    <r>
      <t xml:space="preserve">Kranken- und Pflegeversicherung </t>
    </r>
    <r>
      <rPr>
        <sz val="8"/>
        <rFont val="Arial"/>
        <family val="2"/>
      </rPr>
      <t>(inkl. Krankentagegeld)</t>
    </r>
  </si>
  <si>
    <t>Private Unfallversicherung</t>
  </si>
  <si>
    <r>
      <t xml:space="preserve">Sonstiges </t>
    </r>
    <r>
      <rPr>
        <sz val="8"/>
        <rFont val="Arial"/>
        <family val="2"/>
      </rPr>
      <t>(z. B. Kindergarten, Freizeit etc.)</t>
    </r>
  </si>
  <si>
    <r>
      <t xml:space="preserve">Rentenversicherung </t>
    </r>
    <r>
      <rPr>
        <sz val="8"/>
        <rFont val="Arial"/>
        <family val="2"/>
      </rPr>
      <t>(gesetzlich und ggf. privat)</t>
    </r>
  </si>
  <si>
    <t>Sonstige Versicherungen</t>
  </si>
  <si>
    <t>Saldo</t>
  </si>
  <si>
    <t>Last - | Reserve +</t>
  </si>
  <si>
    <r>
      <t>Umsatz Dienstleistungen</t>
    </r>
    <r>
      <rPr>
        <sz val="8"/>
        <rFont val="Arial"/>
        <family val="2"/>
      </rPr>
      <t xml:space="preserve"> (Bar, EC, Forderungen)</t>
    </r>
  </si>
  <si>
    <r>
      <t xml:space="preserve">Gründungskosten </t>
    </r>
    <r>
      <rPr>
        <sz val="8"/>
        <rFont val="Arial"/>
        <family val="2"/>
      </rPr>
      <t>(Einmalkosten)</t>
    </r>
  </si>
  <si>
    <r>
      <t xml:space="preserve">Beratungskosten </t>
    </r>
    <r>
      <rPr>
        <sz val="8"/>
        <rFont val="Arial"/>
        <family val="2"/>
      </rPr>
      <t>(Rechtsanwalt, Unternehmensberater)</t>
    </r>
  </si>
  <si>
    <r>
      <t xml:space="preserve">Kraftfahrzeugkosten </t>
    </r>
    <r>
      <rPr>
        <sz val="8"/>
        <rFont val="Arial"/>
        <family val="2"/>
      </rPr>
      <t>(laufende Kosten)</t>
    </r>
  </si>
  <si>
    <t>Prozent</t>
  </si>
  <si>
    <t xml:space="preserve">Kontoführungs- und GEMA-Gebühren </t>
  </si>
  <si>
    <r>
      <t xml:space="preserve">Umsatz Warenverkauf </t>
    </r>
    <r>
      <rPr>
        <sz val="8"/>
        <rFont val="Arial"/>
        <family val="2"/>
      </rPr>
      <t>(Bar, EC, Forderungen)</t>
    </r>
  </si>
  <si>
    <r>
      <t>./. Personalkosten</t>
    </r>
    <r>
      <rPr>
        <sz val="8"/>
        <rFont val="Arial"/>
        <family val="2"/>
      </rPr>
      <t xml:space="preserve"> (inkl. Lohn- und Lohnnebenkosten)</t>
    </r>
  </si>
  <si>
    <r>
      <t xml:space="preserve">Sonstige Kosten </t>
    </r>
    <r>
      <rPr>
        <sz val="8"/>
        <rFont val="Arial"/>
        <family val="2"/>
      </rPr>
      <t>(Unvorhergesehenes, Reserve)</t>
    </r>
  </si>
  <si>
    <r>
      <t xml:space="preserve">Steuern </t>
    </r>
    <r>
      <rPr>
        <sz val="8"/>
        <rFont val="Arial"/>
        <family val="2"/>
      </rPr>
      <t>(z. B. KfZ)</t>
    </r>
  </si>
  <si>
    <r>
      <t xml:space="preserve">Weiterbildungskosten </t>
    </r>
    <r>
      <rPr>
        <sz val="8"/>
        <rFont val="Arial"/>
        <family val="2"/>
      </rPr>
      <t>(Seminare)</t>
    </r>
  </si>
  <si>
    <r>
      <t xml:space="preserve">./. Kosten Material- und Warenlager </t>
    </r>
    <r>
      <rPr>
        <sz val="8"/>
        <rFont val="Arial"/>
        <family val="2"/>
      </rPr>
      <t>(19 % Ust)</t>
    </r>
  </si>
  <si>
    <r>
      <t xml:space="preserve">./. Kosten Material- und Warenlager </t>
    </r>
    <r>
      <rPr>
        <sz val="8"/>
        <rFont val="Arial"/>
        <family val="2"/>
      </rPr>
      <t>(7 % Ust)</t>
    </r>
  </si>
  <si>
    <t xml:space="preserve"> = BETRIEBSERGEBNIS</t>
  </si>
  <si>
    <t>I. Einnahmen in EURO</t>
  </si>
  <si>
    <t>Nettobeträge in EURO</t>
  </si>
  <si>
    <t>* Bitte beachten Sie, dass Sie die farbig markierten Umsatzsteuersätze ggf. an Ihre Situation anpassen.</t>
  </si>
  <si>
    <t>Monate</t>
  </si>
  <si>
    <t>Sacheinlage</t>
  </si>
  <si>
    <t>IV. Finanzierung Eigenmitteln</t>
  </si>
  <si>
    <t>V. Finanzierung Fremdmitteln</t>
  </si>
  <si>
    <t xml:space="preserve"> = GEWINN VOR STEUER</t>
  </si>
  <si>
    <t xml:space="preserve"> = ROHGEWINN</t>
  </si>
  <si>
    <t xml:space="preserve">Kosten </t>
  </si>
  <si>
    <t>1. Mo</t>
  </si>
  <si>
    <t>2. Mo</t>
  </si>
  <si>
    <t>3. Mo</t>
  </si>
  <si>
    <t>4. Mo</t>
  </si>
  <si>
    <t>5. Mo</t>
  </si>
  <si>
    <t>6. Mo</t>
  </si>
  <si>
    <t>7. Mo</t>
  </si>
  <si>
    <t>8. Mo</t>
  </si>
  <si>
    <t>9. Mo</t>
  </si>
  <si>
    <t>10. Mo</t>
  </si>
  <si>
    <t>11. Mo</t>
  </si>
  <si>
    <t>12. Mo</t>
  </si>
  <si>
    <t>3. Qu</t>
  </si>
  <si>
    <t>4. Qu</t>
  </si>
  <si>
    <t>Geschäftsausstattung</t>
  </si>
  <si>
    <t>./. Gewerbesteuer/Körperschaftsteuer</t>
  </si>
  <si>
    <t>Porto und Rundfunkbeitrag</t>
  </si>
  <si>
    <r>
      <t>Sonstiges</t>
    </r>
    <r>
      <rPr>
        <sz val="8"/>
        <rFont val="Arial"/>
        <family val="2"/>
      </rPr>
      <t xml:space="preserve"> (z. B. Private Beteiligungen, Beleihung Lebens-/Rentenversicherung, Bausparer)</t>
    </r>
  </si>
  <si>
    <t>Darlehen</t>
  </si>
  <si>
    <r>
      <t xml:space="preserve">Sonstige Finanzierungsmittel </t>
    </r>
    <r>
      <rPr>
        <sz val="8"/>
        <rFont val="Arial"/>
        <family val="2"/>
      </rPr>
      <t>(z. B. Lieferantenkredit, laufende Einnahmen, Factoring)</t>
    </r>
  </si>
  <si>
    <t>Telefon, Handy, Internet, Rundfunkbeitrag</t>
  </si>
  <si>
    <t>monatlich</t>
  </si>
  <si>
    <t>jährlich</t>
  </si>
  <si>
    <t>GESAMT-FINANZIERUNG:</t>
  </si>
  <si>
    <t>Name/n des/der Inhaber/s:</t>
  </si>
  <si>
    <t xml:space="preserve">Unternehmen: </t>
  </si>
  <si>
    <t>Datum:</t>
  </si>
  <si>
    <r>
      <t xml:space="preserve">Förderung Agentur für Arbeit oder Jobcenter 
</t>
    </r>
    <r>
      <rPr>
        <sz val="8"/>
        <rFont val="Arial"/>
        <family val="2"/>
      </rPr>
      <t>(Gründungszuschuss oder Regelsatz plus Einstiegsgeld)</t>
    </r>
  </si>
  <si>
    <t>Tilgungen und Zinszahlungen für Privatkredite</t>
  </si>
  <si>
    <t>Buchführungskosten/Steuerberatung</t>
  </si>
  <si>
    <t>Büro- und Verpackungsmaterial</t>
  </si>
  <si>
    <r>
      <t xml:space="preserve">Mieten </t>
    </r>
    <r>
      <rPr>
        <sz val="8"/>
        <rFont val="Arial"/>
        <family val="2"/>
      </rPr>
      <t>(inkl. Nebenkosten und Energie)</t>
    </r>
  </si>
  <si>
    <t xml:space="preserve"> = BETRIEBSGEWINN*</t>
  </si>
  <si>
    <t>* HINWEIS! Der Betriebsgewinn ist nicht identsich mit dem zu versteuernden Einkommen.</t>
  </si>
  <si>
    <t>./. KOSTEN</t>
  </si>
  <si>
    <t>SUMME Kosten:</t>
  </si>
  <si>
    <r>
      <rPr>
        <sz val="10"/>
        <rFont val="Arial Black"/>
        <family val="2"/>
      </rPr>
      <t>PRIVATER KAPITALBEDARF</t>
    </r>
    <r>
      <rPr>
        <sz val="11"/>
        <rFont val="Arial Black"/>
        <family val="2"/>
      </rPr>
      <t xml:space="preserve"> </t>
    </r>
    <r>
      <rPr>
        <sz val="10"/>
        <rFont val="Arial"/>
        <family val="2"/>
      </rPr>
      <t>Mindest-Unternehmerlohn:</t>
    </r>
  </si>
  <si>
    <t>sonstige Umsätze</t>
  </si>
  <si>
    <r>
      <t>Betriebliche Versicherungen</t>
    </r>
    <r>
      <rPr>
        <sz val="8"/>
        <rFont val="Arial"/>
        <family val="2"/>
      </rPr>
      <t xml:space="preserve"> 
(Berufsgenossenschaft, Betriebshaftpflicht/-inhalt, Kfz ...)</t>
    </r>
  </si>
  <si>
    <t>Ihre Zahlen</t>
  </si>
  <si>
    <t>+</t>
  </si>
  <si>
    <t>Mindesteinkommen jährlich</t>
  </si>
  <si>
    <t>Vorläufiger Stundensatz</t>
  </si>
  <si>
    <t>Mindest-Stunden-Satz ohne Gewinn</t>
  </si>
  <si>
    <t>19 % Umsatzsteuer (ggf. 7 %)</t>
  </si>
  <si>
    <t>Mindest-Stunden-Satz brutto</t>
  </si>
  <si>
    <t/>
  </si>
  <si>
    <t>Mindest-Umsatz netto</t>
  </si>
  <si>
    <r>
      <t xml:space="preserve">Gesamt-Kosten </t>
    </r>
    <r>
      <rPr>
        <u/>
        <sz val="10"/>
        <rFont val="Arial Black"/>
        <family val="2"/>
      </rPr>
      <t>jährlich</t>
    </r>
  </si>
  <si>
    <r>
      <t xml:space="preserve">Mindest-Einkommen </t>
    </r>
    <r>
      <rPr>
        <u/>
        <sz val="10"/>
        <rFont val="Arial Black"/>
        <family val="2"/>
      </rPr>
      <t>monatlich</t>
    </r>
  </si>
  <si>
    <t>Sonstige Einkünfte (z. B. Mieteinnahmen, Renten etc.)</t>
  </si>
  <si>
    <r>
      <t xml:space="preserve">gesetzliche Unfallversicherung,
</t>
    </r>
    <r>
      <rPr>
        <sz val="8"/>
        <rFont val="Arial"/>
        <family val="2"/>
      </rPr>
      <t>Berufsgenossenschaft (BG), Anmeldepflicht für Unternehmer</t>
    </r>
    <r>
      <rPr>
        <sz val="10"/>
        <rFont val="Arial"/>
        <family val="2"/>
      </rPr>
      <t xml:space="preserve">
Telefon: 0800 6050404 (gebührenfrei)</t>
    </r>
  </si>
  <si>
    <t>Ihr privater Kapitalbedarf aus Tabelle 2 vgl. mit Existenzminimum (pfändungsfrei) inkl. SV-Beiträge</t>
  </si>
  <si>
    <t>Jan</t>
  </si>
  <si>
    <t>Feb</t>
  </si>
  <si>
    <t>März</t>
  </si>
  <si>
    <t>April</t>
  </si>
  <si>
    <t>Mai</t>
  </si>
  <si>
    <t>Juni</t>
  </si>
  <si>
    <t>Nettogehalt Lebenspartner/in</t>
  </si>
  <si>
    <r>
      <t xml:space="preserve">./. Geschäftsführerbezüge 
</t>
    </r>
    <r>
      <rPr>
        <sz val="8"/>
        <rFont val="Arial"/>
        <family val="2"/>
      </rPr>
      <t>(nur für Kapitalgesellschaften - UG haftungsbeschränkt, GmbH, AG)</t>
    </r>
  </si>
  <si>
    <t>Kosten jährlich netto (betrieblich)</t>
  </si>
  <si>
    <r>
      <t xml:space="preserve">Förderung </t>
    </r>
    <r>
      <rPr>
        <sz val="8"/>
        <rFont val="Arial"/>
        <family val="2"/>
      </rPr>
      <t>(z. B. nach § 16 c SGB II)</t>
    </r>
  </si>
  <si>
    <t>II. Ausgaben Haushalt insgesamt</t>
  </si>
  <si>
    <t>III. Ausgaben Versicherungen insgesamt</t>
  </si>
  <si>
    <t>IV. Ausgaben Sonstiges insgesamt</t>
  </si>
  <si>
    <t>SUMME Fremdkapital:</t>
  </si>
  <si>
    <r>
      <t xml:space="preserve">Rücklagen </t>
    </r>
    <r>
      <rPr>
        <sz val="8"/>
        <rFont val="Arial"/>
        <family val="2"/>
      </rPr>
      <t>(Weihnachten, Geburtstage, Urlaub, Krankheit, Reparaturen, Beiträge für Vereine, Ausbildung der Kinder)</t>
    </r>
  </si>
  <si>
    <t>Unternehmen:</t>
  </si>
  <si>
    <t>Name/n des/ der Inhaber/s:</t>
  </si>
  <si>
    <t>*</t>
  </si>
  <si>
    <t>* Basiswerte sind in Anlehnung an den Haupterwerb ermittelt und entfallen ganz oder teilweise</t>
  </si>
  <si>
    <t>bei Einhaltung der geltenden sozialversicherungsrechtlichen Grenzwerte im Nebenerwerb.</t>
  </si>
  <si>
    <t>Nähere Informationen unter Dok.- Nr. 19344- Nebenberufliche Selbstständigkeit (Abschnitt 3.5) oder beim</t>
  </si>
  <si>
    <t>Bitte beachten:</t>
  </si>
  <si>
    <t>Basiswerte sind in Anlehnung an den Haupterwerb ermittelt und müssen der jeweiligen Gründungssituation</t>
  </si>
  <si>
    <t>jeweiligen Träger der Sozialversicherung.</t>
  </si>
  <si>
    <t>im Nebenerwerb angepasst werden.</t>
  </si>
  <si>
    <t>KALENDER- UND GESCHÄFTSJAHR 2020</t>
  </si>
  <si>
    <t>KALENDER- UND GESCHÄFTSJAHR 2021</t>
  </si>
  <si>
    <t>Single*</t>
  </si>
  <si>
    <t>plus eine
unterhaltspfl.
Person*</t>
  </si>
  <si>
    <t>plus zwei
unterhaltspfl.
Personen*</t>
  </si>
  <si>
    <t>Einkommensteuer inkl. Solidaritätszuschlag ohne Kirchensteuer (Einkommensteuer Grundtabelle 2020)</t>
  </si>
  <si>
    <t>15 % Anschaffungsaufschlag und Inflation</t>
  </si>
  <si>
    <r>
      <t xml:space="preserve">220 Arbeitstage jährlich x 6 h pro Tag
</t>
    </r>
    <r>
      <rPr>
        <sz val="8"/>
        <rFont val="Arial"/>
        <family val="2"/>
      </rPr>
      <t>(365 Tage abzgl. WE, Feiertage, Urlaub/Krank, unprod. Zeit)</t>
    </r>
  </si>
  <si>
    <t>pro Tag  6 Stunden</t>
  </si>
  <si>
    <t>pro Woche  5 Tage</t>
  </si>
  <si>
    <t>pro Monat  4,33 Wochen</t>
  </si>
  <si>
    <t>pro Jahr  12 Monate</t>
  </si>
  <si>
    <t>* nicht verheiratet, Quellennachweis: http://www.schuldnerberatung-diskret.de/pfaendungstabelle nach § 850 ZPO</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</si>
</sst>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0\ &quot;€&quot;_-;\-* #,##0\ &quot;€&quot;_-;_-* &quot;-&quot;\ &quot;€&quot;_-;_-@_-"/>
    <numFmt numFmtId="44" formatCode="_-* #,##0.00\ &quot;€&quot;_-;\-* #,##0.00\ &quot;€&quot;_-;_-* &quot;-&quot;??\ &quot;€&quot;_-;_-@_-"/>
    <numFmt numFmtId="164" formatCode="_-* #,##0.00\ _D_M_-;\-* #,##0.00\ _D_M_-;_-* &quot;-&quot;??\ _D_M_-;_-@_-"/>
    <numFmt numFmtId="165" formatCode="#,##0.00_ ;\-#,##0.00\ "/>
    <numFmt numFmtId="166" formatCode="#,##0_ ;\-#,##0\ "/>
    <numFmt numFmtId="167" formatCode="_-* #,##0.00\ [$€]_-;\-* #,##0.00\ [$€]_-;_-* &quot;-&quot;??\ [$€]_-;_-@_-"/>
    <numFmt numFmtId="168" formatCode="#,##0.00&quot; €&quot;"/>
    <numFmt numFmtId="169" formatCode="#,##0&quot; h&quot;"/>
    <numFmt numFmtId="170" formatCode="#,##0&quot; €&quot;"/>
    <numFmt numFmtId="171" formatCode="_-* #,##0\ &quot;€&quot;_-;\-* #,##0\ &quot;€&quot;_-;_-* &quot;-&quot;??\ &quot;€&quot;_-;_-@_-"/>
  </numFmts>
  <fonts count="19">
    <font>
      <sz val="11"/>
      <name val="Arial"/>
    </font>
    <font>
      <sz val="11"/>
      <name val="Arial"/>
      <family val="2"/>
    </font>
    <font>
      <sz val="8"/>
      <name val="Arial"/>
      <family val="2"/>
    </font>
    <font>
      <b/>
      <sz val="11"/>
      <name val="Arial"/>
      <family val="2"/>
    </font>
    <font>
      <sz val="7"/>
      <name val="Arial"/>
      <family val="2"/>
    </font>
    <font>
      <sz val="11"/>
      <name val="Arial"/>
      <family val="2"/>
    </font>
    <font>
      <b/>
      <sz val="10"/>
      <name val="Arial"/>
      <family val="2"/>
    </font>
    <font>
      <sz val="10"/>
      <name val="Arial"/>
      <family val="2"/>
    </font>
    <font>
      <sz val="6"/>
      <name val="Arial"/>
      <family val="2"/>
    </font>
    <font>
      <b/>
      <sz val="8"/>
      <name val="Arial"/>
      <family val="2"/>
    </font>
    <font>
      <sz val="10"/>
      <name val="Arial Black"/>
      <family val="2"/>
    </font>
    <font>
      <sz val="8"/>
      <name val="Arial Black"/>
      <family val="2"/>
    </font>
    <font>
      <sz val="11"/>
      <name val="Arial Black"/>
      <family val="2"/>
    </font>
    <font>
      <sz val="11"/>
      <name val="Arial"/>
      <family val="2"/>
    </font>
    <font>
      <sz val="8"/>
      <color rgb="FFFF0000"/>
      <name val="Arial"/>
      <family val="2"/>
    </font>
    <font>
      <b/>
      <sz val="9"/>
      <name val="Arial"/>
      <family val="2"/>
    </font>
    <font>
      <i/>
      <sz val="10"/>
      <name val="Arial"/>
      <family val="2"/>
    </font>
    <font>
      <u/>
      <sz val="10"/>
      <name val="Arial Black"/>
      <family val="2"/>
    </font>
    <font>
      <sz val="11"/>
      <name val="Arial"/>
      <family val="2"/>
    </font>
  </fonts>
  <fills count="3">
    <fill>
      <patternFill patternType="none"/>
    </fill>
    <fill>
      <patternFill patternType="gray125"/>
    </fill>
    <fill>
      <patternFill patternType="solid">
        <fgColor indexed="4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8">
    <xf numFmtId="0" fontId="0" fillId="0" borderId="0"/>
    <xf numFmtId="164" fontId="13"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0" fontId="1" fillId="0" borderId="0"/>
    <xf numFmtId="44" fontId="1" fillId="0" borderId="0" applyFont="0" applyFill="0" applyBorder="0" applyAlignment="0" applyProtection="0"/>
    <xf numFmtId="44" fontId="18" fillId="0" borderId="0" applyFont="0" applyFill="0" applyBorder="0" applyAlignment="0" applyProtection="0"/>
    <xf numFmtId="164" fontId="1" fillId="0" borderId="0" applyFont="0" applyFill="0" applyBorder="0" applyAlignment="0" applyProtection="0"/>
  </cellStyleXfs>
  <cellXfs count="254">
    <xf numFmtId="0" fontId="0" fillId="0" borderId="0" xfId="0"/>
    <xf numFmtId="0" fontId="4" fillId="0" borderId="0" xfId="0" applyFont="1"/>
    <xf numFmtId="4" fontId="3" fillId="0" borderId="0" xfId="0" applyNumberFormat="1" applyFont="1" applyFill="1" applyBorder="1"/>
    <xf numFmtId="4" fontId="3" fillId="0" borderId="0" xfId="0" applyNumberFormat="1" applyFont="1" applyBorder="1"/>
    <xf numFmtId="0" fontId="6" fillId="0" borderId="0" xfId="0" applyFont="1" applyBorder="1"/>
    <xf numFmtId="0" fontId="7" fillId="0" borderId="0" xfId="0" applyFont="1" applyBorder="1"/>
    <xf numFmtId="0" fontId="6" fillId="0" borderId="0" xfId="0" applyFont="1" applyBorder="1" applyAlignment="1">
      <alignment horizontal="left"/>
    </xf>
    <xf numFmtId="0" fontId="7" fillId="0" borderId="0" xfId="0" applyFont="1"/>
    <xf numFmtId="0" fontId="5" fillId="0" borderId="0" xfId="0" applyFont="1" applyBorder="1"/>
    <xf numFmtId="165" fontId="6" fillId="0" borderId="0" xfId="3" applyNumberFormat="1" applyFont="1" applyBorder="1" applyAlignment="1"/>
    <xf numFmtId="0" fontId="8" fillId="0" borderId="0" xfId="0" applyFont="1" applyBorder="1"/>
    <xf numFmtId="0" fontId="5" fillId="0" borderId="0" xfId="0" applyFont="1"/>
    <xf numFmtId="0" fontId="2" fillId="0" borderId="0" xfId="0" applyFont="1"/>
    <xf numFmtId="9" fontId="2" fillId="0" borderId="0" xfId="0" applyNumberFormat="1" applyFont="1"/>
    <xf numFmtId="4" fontId="7" fillId="0" borderId="0" xfId="0" applyNumberFormat="1" applyFont="1" applyBorder="1"/>
    <xf numFmtId="0" fontId="2" fillId="0" borderId="0" xfId="0" applyFont="1" applyBorder="1"/>
    <xf numFmtId="9" fontId="2" fillId="0" borderId="0" xfId="0" applyNumberFormat="1" applyFont="1" applyBorder="1"/>
    <xf numFmtId="9" fontId="2" fillId="0" borderId="0" xfId="3" applyNumberFormat="1" applyFont="1" applyBorder="1" applyAlignment="1" applyProtection="1">
      <alignment horizontal="right"/>
      <protection locked="0"/>
    </xf>
    <xf numFmtId="165" fontId="7" fillId="0" borderId="0" xfId="3" applyNumberFormat="1" applyFont="1" applyBorder="1" applyAlignment="1" applyProtection="1">
      <alignment horizontal="right"/>
      <protection locked="0"/>
    </xf>
    <xf numFmtId="9" fontId="9" fillId="0" borderId="0" xfId="0" applyNumberFormat="1" applyFont="1" applyBorder="1"/>
    <xf numFmtId="0" fontId="7" fillId="0" borderId="0" xfId="0" applyFont="1" applyBorder="1" applyAlignment="1">
      <alignment horizontal="center"/>
    </xf>
    <xf numFmtId="165" fontId="7" fillId="0" borderId="0" xfId="3" applyNumberFormat="1" applyFont="1" applyBorder="1" applyAlignment="1">
      <alignment horizontal="right"/>
    </xf>
    <xf numFmtId="0" fontId="6" fillId="0" borderId="0" xfId="0" applyFont="1" applyFill="1" applyBorder="1" applyAlignment="1">
      <alignment horizontal="left"/>
    </xf>
    <xf numFmtId="165" fontId="6" fillId="0" borderId="0" xfId="0" applyNumberFormat="1" applyFont="1" applyFill="1" applyBorder="1" applyAlignment="1">
      <alignment horizontal="right"/>
    </xf>
    <xf numFmtId="165" fontId="6" fillId="0" borderId="0" xfId="0" applyNumberFormat="1" applyFont="1" applyFill="1" applyBorder="1" applyAlignment="1">
      <alignment horizontal="center"/>
    </xf>
    <xf numFmtId="0" fontId="10" fillId="0" borderId="0" xfId="0" applyFont="1" applyBorder="1" applyAlignment="1"/>
    <xf numFmtId="0" fontId="10" fillId="0" borderId="0" xfId="0" applyFont="1"/>
    <xf numFmtId="4" fontId="10" fillId="0" borderId="0" xfId="0" applyNumberFormat="1" applyFont="1" applyBorder="1" applyAlignment="1"/>
    <xf numFmtId="0" fontId="10" fillId="0" borderId="0" xfId="0" applyFont="1" applyFill="1" applyBorder="1"/>
    <xf numFmtId="4" fontId="7" fillId="0" borderId="0" xfId="3" applyNumberFormat="1" applyFont="1" applyBorder="1" applyAlignment="1">
      <alignment horizontal="right"/>
    </xf>
    <xf numFmtId="4" fontId="10" fillId="0" borderId="0" xfId="0" applyNumberFormat="1" applyFont="1" applyBorder="1"/>
    <xf numFmtId="165" fontId="7" fillId="0" borderId="0" xfId="3" applyNumberFormat="1" applyFont="1" applyBorder="1" applyAlignment="1"/>
    <xf numFmtId="0" fontId="8" fillId="0" borderId="0" xfId="0" applyFont="1"/>
    <xf numFmtId="165" fontId="10" fillId="0" borderId="0" xfId="3" applyNumberFormat="1" applyFont="1" applyFill="1" applyBorder="1" applyAlignment="1"/>
    <xf numFmtId="165" fontId="8" fillId="0" borderId="0" xfId="0" applyNumberFormat="1" applyFont="1" applyFill="1" applyBorder="1" applyAlignment="1"/>
    <xf numFmtId="0" fontId="7" fillId="0" borderId="0" xfId="0" applyFont="1" applyBorder="1" applyAlignment="1"/>
    <xf numFmtId="165" fontId="10" fillId="0" borderId="0" xfId="0" applyNumberFormat="1" applyFont="1" applyFill="1" applyBorder="1" applyAlignment="1"/>
    <xf numFmtId="165" fontId="6" fillId="0" borderId="0" xfId="3" applyNumberFormat="1" applyFont="1" applyBorder="1" applyAlignment="1">
      <alignment horizontal="right"/>
    </xf>
    <xf numFmtId="0" fontId="10" fillId="0" borderId="0" xfId="0" applyFont="1" applyBorder="1"/>
    <xf numFmtId="0" fontId="11" fillId="0" borderId="0"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7" fillId="0" borderId="8" xfId="0" applyFont="1" applyBorder="1"/>
    <xf numFmtId="0" fontId="7" fillId="0" borderId="11" xfId="0" applyFont="1" applyBorder="1"/>
    <xf numFmtId="4" fontId="7" fillId="0" borderId="8" xfId="0" applyNumberFormat="1" applyFont="1" applyBorder="1"/>
    <xf numFmtId="9" fontId="11" fillId="0" borderId="0" xfId="0" applyNumberFormat="1" applyFont="1" applyBorder="1" applyAlignment="1">
      <alignment horizontal="center"/>
    </xf>
    <xf numFmtId="0" fontId="2" fillId="0" borderId="0" xfId="0" applyFont="1" applyBorder="1" applyAlignment="1"/>
    <xf numFmtId="0" fontId="9" fillId="0" borderId="0" xfId="0" applyFont="1"/>
    <xf numFmtId="0" fontId="10" fillId="0" borderId="0" xfId="0" applyFont="1" applyBorder="1" applyAlignment="1">
      <alignment horizontal="left"/>
    </xf>
    <xf numFmtId="0" fontId="7" fillId="0" borderId="12" xfId="0" applyFont="1" applyBorder="1"/>
    <xf numFmtId="9" fontId="2" fillId="0" borderId="0" xfId="3" applyNumberFormat="1" applyFont="1" applyBorder="1" applyAlignment="1">
      <alignment horizontal="right"/>
    </xf>
    <xf numFmtId="0" fontId="7" fillId="0" borderId="8" xfId="0" applyFont="1" applyBorder="1" applyAlignment="1">
      <alignment wrapText="1"/>
    </xf>
    <xf numFmtId="9" fontId="2" fillId="0" borderId="0" xfId="3" applyNumberFormat="1" applyFont="1" applyFill="1" applyBorder="1" applyAlignment="1" applyProtection="1">
      <alignment horizontal="right"/>
      <protection locked="0"/>
    </xf>
    <xf numFmtId="0" fontId="10" fillId="2" borderId="0" xfId="0" applyFont="1" applyFill="1" applyBorder="1" applyAlignment="1">
      <alignment horizontal="center"/>
    </xf>
    <xf numFmtId="9" fontId="2" fillId="2" borderId="0" xfId="0" applyNumberFormat="1" applyFont="1" applyFill="1" applyBorder="1" applyAlignment="1">
      <alignment horizontal="right"/>
    </xf>
    <xf numFmtId="9" fontId="2" fillId="0" borderId="0" xfId="0" applyNumberFormat="1" applyFont="1" applyBorder="1" applyAlignment="1">
      <alignment horizontal="right"/>
    </xf>
    <xf numFmtId="9" fontId="2" fillId="0" borderId="0" xfId="0" applyNumberFormat="1" applyFont="1" applyFill="1" applyBorder="1"/>
    <xf numFmtId="0" fontId="4" fillId="0" borderId="0" xfId="0" applyFont="1" applyBorder="1"/>
    <xf numFmtId="4" fontId="7" fillId="0" borderId="8" xfId="0" applyNumberFormat="1" applyFont="1" applyBorder="1" applyAlignment="1">
      <alignment wrapText="1"/>
    </xf>
    <xf numFmtId="4" fontId="7" fillId="0" borderId="8" xfId="0" applyNumberFormat="1" applyFont="1" applyFill="1" applyBorder="1"/>
    <xf numFmtId="4" fontId="10" fillId="2" borderId="0" xfId="0" applyNumberFormat="1" applyFont="1" applyFill="1" applyBorder="1"/>
    <xf numFmtId="0" fontId="7" fillId="0" borderId="8" xfId="0" applyFont="1" applyFill="1" applyBorder="1"/>
    <xf numFmtId="0" fontId="10" fillId="2" borderId="14" xfId="0" applyNumberFormat="1" applyFont="1" applyFill="1" applyBorder="1" applyAlignment="1">
      <alignment horizontal="center"/>
    </xf>
    <xf numFmtId="165" fontId="10" fillId="2" borderId="0" xfId="0" applyNumberFormat="1" applyFont="1" applyFill="1" applyBorder="1" applyAlignment="1"/>
    <xf numFmtId="4" fontId="5" fillId="0" borderId="0" xfId="0" applyNumberFormat="1" applyFont="1" applyBorder="1" applyAlignment="1"/>
    <xf numFmtId="166" fontId="7" fillId="0" borderId="7" xfId="3" applyNumberFormat="1" applyFont="1" applyBorder="1" applyAlignment="1" applyProtection="1">
      <alignment horizontal="right"/>
      <protection locked="0"/>
    </xf>
    <xf numFmtId="166" fontId="2" fillId="0" borderId="0" xfId="3" applyNumberFormat="1" applyFont="1" applyBorder="1" applyAlignment="1" applyProtection="1">
      <alignment horizontal="right"/>
      <protection locked="0"/>
    </xf>
    <xf numFmtId="166" fontId="7" fillId="0" borderId="5" xfId="3" applyNumberFormat="1" applyFont="1" applyBorder="1" applyAlignment="1" applyProtection="1">
      <alignment horizontal="right"/>
      <protection locked="0"/>
    </xf>
    <xf numFmtId="166" fontId="7" fillId="0" borderId="2" xfId="3" applyNumberFormat="1" applyFont="1" applyBorder="1" applyAlignment="1" applyProtection="1">
      <alignment horizontal="right"/>
      <protection locked="0"/>
    </xf>
    <xf numFmtId="166" fontId="2" fillId="0" borderId="0" xfId="3" applyNumberFormat="1" applyFont="1" applyBorder="1" applyAlignment="1">
      <alignment horizontal="right"/>
    </xf>
    <xf numFmtId="166" fontId="10" fillId="0" borderId="0" xfId="3" applyNumberFormat="1" applyFont="1" applyBorder="1" applyAlignment="1">
      <alignment horizontal="right"/>
    </xf>
    <xf numFmtId="166" fontId="5" fillId="0" borderId="0" xfId="0" applyNumberFormat="1" applyFont="1"/>
    <xf numFmtId="166" fontId="2" fillId="0" borderId="0" xfId="0" applyNumberFormat="1" applyFont="1" applyBorder="1"/>
    <xf numFmtId="166" fontId="7" fillId="0" borderId="8" xfId="3" applyNumberFormat="1" applyFont="1" applyBorder="1" applyAlignment="1" applyProtection="1">
      <alignment horizontal="right"/>
      <protection locked="0"/>
    </xf>
    <xf numFmtId="166" fontId="10" fillId="0" borderId="0" xfId="3" applyNumberFormat="1" applyFont="1" applyBorder="1" applyAlignment="1" applyProtection="1">
      <alignment horizontal="right"/>
      <protection locked="0"/>
    </xf>
    <xf numFmtId="166" fontId="9" fillId="0" borderId="0" xfId="3" applyNumberFormat="1" applyFont="1" applyBorder="1" applyAlignment="1" applyProtection="1">
      <alignment horizontal="right"/>
      <protection locked="0"/>
    </xf>
    <xf numFmtId="166" fontId="2" fillId="0" borderId="0" xfId="0" applyNumberFormat="1" applyFont="1" applyBorder="1" applyAlignment="1">
      <alignment horizontal="right"/>
    </xf>
    <xf numFmtId="166" fontId="7" fillId="2" borderId="8" xfId="0" applyNumberFormat="1" applyFont="1" applyFill="1" applyBorder="1"/>
    <xf numFmtId="166" fontId="10" fillId="0" borderId="0" xfId="0" applyNumberFormat="1" applyFont="1" applyBorder="1"/>
    <xf numFmtId="166" fontId="11" fillId="0" borderId="0" xfId="0" applyNumberFormat="1" applyFont="1" applyBorder="1"/>
    <xf numFmtId="166" fontId="7" fillId="0" borderId="8" xfId="3" applyNumberFormat="1" applyFont="1" applyBorder="1" applyAlignment="1"/>
    <xf numFmtId="166" fontId="7" fillId="0" borderId="8" xfId="3" applyNumberFormat="1" applyFont="1" applyBorder="1" applyAlignment="1" applyProtection="1">
      <protection locked="0"/>
    </xf>
    <xf numFmtId="166" fontId="10" fillId="0" borderId="0" xfId="3" applyNumberFormat="1" applyFont="1" applyBorder="1" applyAlignment="1"/>
    <xf numFmtId="166" fontId="7" fillId="0" borderId="0" xfId="3" applyNumberFormat="1" applyFont="1" applyBorder="1" applyAlignment="1" applyProtection="1">
      <alignment horizontal="right"/>
      <protection locked="0"/>
    </xf>
    <xf numFmtId="3" fontId="2" fillId="0" borderId="0" xfId="0" applyNumberFormat="1" applyFont="1" applyBorder="1"/>
    <xf numFmtId="3" fontId="7" fillId="2" borderId="2" xfId="0" applyNumberFormat="1" applyFont="1" applyFill="1" applyBorder="1"/>
    <xf numFmtId="3" fontId="10" fillId="2" borderId="0" xfId="3" applyNumberFormat="1" applyFont="1" applyFill="1" applyBorder="1" applyAlignment="1">
      <alignment horizontal="right"/>
    </xf>
    <xf numFmtId="3" fontId="2" fillId="0" borderId="5" xfId="3" applyNumberFormat="1" applyFont="1" applyBorder="1" applyAlignment="1" applyProtection="1">
      <protection locked="0"/>
    </xf>
    <xf numFmtId="3" fontId="7" fillId="2" borderId="2" xfId="3" applyNumberFormat="1" applyFont="1" applyFill="1" applyBorder="1" applyAlignment="1" applyProtection="1">
      <protection locked="0"/>
    </xf>
    <xf numFmtId="3" fontId="10" fillId="2" borderId="0" xfId="3" applyNumberFormat="1" applyFont="1" applyFill="1" applyBorder="1" applyAlignment="1"/>
    <xf numFmtId="3" fontId="11" fillId="0" borderId="0" xfId="0" applyNumberFormat="1" applyFont="1" applyBorder="1"/>
    <xf numFmtId="3" fontId="7" fillId="2" borderId="2" xfId="3" applyNumberFormat="1" applyFont="1" applyFill="1" applyBorder="1" applyAlignment="1" applyProtection="1">
      <alignment horizontal="right"/>
      <protection locked="0"/>
    </xf>
    <xf numFmtId="3" fontId="11" fillId="0" borderId="0" xfId="3" applyNumberFormat="1" applyFont="1" applyBorder="1" applyAlignment="1">
      <alignment horizontal="right"/>
    </xf>
    <xf numFmtId="3" fontId="7" fillId="2" borderId="0" xfId="0" applyNumberFormat="1" applyFont="1" applyFill="1" applyBorder="1"/>
    <xf numFmtId="3" fontId="2" fillId="0" borderId="0" xfId="0" applyNumberFormat="1" applyFont="1" applyBorder="1" applyAlignment="1">
      <alignment horizontal="right"/>
    </xf>
    <xf numFmtId="3" fontId="7" fillId="0" borderId="0" xfId="0" applyNumberFormat="1" applyFont="1" applyBorder="1"/>
    <xf numFmtId="4" fontId="7" fillId="0" borderId="0" xfId="0" applyNumberFormat="1" applyFont="1" applyFill="1" applyBorder="1"/>
    <xf numFmtId="166" fontId="2" fillId="0" borderId="5" xfId="3" applyNumberFormat="1" applyFont="1" applyBorder="1" applyAlignment="1" applyProtection="1">
      <protection locked="0"/>
    </xf>
    <xf numFmtId="166" fontId="2" fillId="0" borderId="2" xfId="3" applyNumberFormat="1" applyFont="1" applyBorder="1" applyAlignment="1" applyProtection="1">
      <protection locked="0"/>
    </xf>
    <xf numFmtId="166" fontId="2" fillId="2" borderId="15" xfId="0" applyNumberFormat="1" applyFont="1" applyFill="1" applyBorder="1"/>
    <xf numFmtId="166" fontId="2" fillId="0" borderId="1" xfId="3" applyNumberFormat="1" applyFont="1" applyBorder="1" applyAlignment="1" applyProtection="1">
      <protection locked="0"/>
    </xf>
    <xf numFmtId="166" fontId="2" fillId="2" borderId="16" xfId="0" applyNumberFormat="1" applyFont="1" applyFill="1" applyBorder="1"/>
    <xf numFmtId="166" fontId="2" fillId="2" borderId="0" xfId="0" applyNumberFormat="1" applyFont="1" applyFill="1" applyBorder="1"/>
    <xf numFmtId="166" fontId="2" fillId="0" borderId="13" xfId="3" applyNumberFormat="1" applyFont="1" applyBorder="1" applyAlignment="1" applyProtection="1">
      <protection locked="0"/>
    </xf>
    <xf numFmtId="166" fontId="2" fillId="0" borderId="17" xfId="3" applyNumberFormat="1" applyFont="1" applyBorder="1" applyAlignment="1" applyProtection="1">
      <protection locked="0"/>
    </xf>
    <xf numFmtId="166" fontId="2" fillId="0" borderId="18" xfId="3" applyNumberFormat="1" applyFont="1" applyBorder="1" applyAlignment="1" applyProtection="1">
      <protection locked="0"/>
    </xf>
    <xf numFmtId="166" fontId="2" fillId="0" borderId="8" xfId="0" applyNumberFormat="1" applyFont="1" applyBorder="1" applyAlignment="1" applyProtection="1">
      <alignment horizontal="right"/>
      <protection locked="0"/>
    </xf>
    <xf numFmtId="166" fontId="2" fillId="0" borderId="2" xfId="0" applyNumberFormat="1" applyFont="1" applyBorder="1" applyAlignment="1">
      <alignment horizontal="left"/>
    </xf>
    <xf numFmtId="166" fontId="2" fillId="0" borderId="8" xfId="0" applyNumberFormat="1" applyFont="1" applyBorder="1" applyAlignment="1">
      <alignment horizontal="left"/>
    </xf>
    <xf numFmtId="166" fontId="2" fillId="0" borderId="8" xfId="0" applyNumberFormat="1" applyFont="1" applyBorder="1"/>
    <xf numFmtId="166" fontId="2" fillId="0" borderId="9" xfId="0" applyNumberFormat="1" applyFont="1" applyBorder="1" applyAlignment="1" applyProtection="1">
      <alignment horizontal="right"/>
      <protection locked="0"/>
    </xf>
    <xf numFmtId="166" fontId="2" fillId="0" borderId="9" xfId="0" applyNumberFormat="1" applyFont="1" applyBorder="1" applyProtection="1">
      <protection locked="0"/>
    </xf>
    <xf numFmtId="166" fontId="2" fillId="0" borderId="10" xfId="0" applyNumberFormat="1" applyFont="1" applyBorder="1" applyProtection="1">
      <protection locked="0"/>
    </xf>
    <xf numFmtId="166" fontId="2" fillId="0" borderId="5" xfId="0" applyNumberFormat="1" applyFont="1" applyBorder="1" applyAlignment="1" applyProtection="1">
      <alignment horizontal="right"/>
      <protection locked="0"/>
    </xf>
    <xf numFmtId="166" fontId="2"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166" fontId="2" fillId="0" borderId="2" xfId="0" applyNumberFormat="1" applyFont="1" applyBorder="1" applyProtection="1">
      <protection locked="0"/>
    </xf>
    <xf numFmtId="3" fontId="2" fillId="2" borderId="0" xfId="0" applyNumberFormat="1" applyFont="1" applyFill="1" applyBorder="1"/>
    <xf numFmtId="3" fontId="2" fillId="2" borderId="16" xfId="0" applyNumberFormat="1" applyFont="1" applyFill="1" applyBorder="1"/>
    <xf numFmtId="3" fontId="2" fillId="0" borderId="0" xfId="3" applyNumberFormat="1" applyFont="1" applyFill="1" applyBorder="1" applyAlignment="1">
      <alignment horizontal="right"/>
    </xf>
    <xf numFmtId="3" fontId="2" fillId="0" borderId="6" xfId="3" applyNumberFormat="1" applyFont="1" applyBorder="1" applyAlignment="1">
      <alignment horizontal="right"/>
    </xf>
    <xf numFmtId="3" fontId="2" fillId="0" borderId="4" xfId="0" applyNumberFormat="1" applyFont="1" applyBorder="1"/>
    <xf numFmtId="3" fontId="2" fillId="0" borderId="3" xfId="0" applyNumberFormat="1" applyFont="1" applyBorder="1"/>
    <xf numFmtId="3" fontId="2" fillId="0" borderId="20" xfId="0" applyNumberFormat="1" applyFont="1" applyBorder="1"/>
    <xf numFmtId="166" fontId="2" fillId="0" borderId="21" xfId="0" applyNumberFormat="1" applyFont="1" applyBorder="1" applyAlignment="1" applyProtection="1">
      <alignment horizontal="right"/>
      <protection locked="0"/>
    </xf>
    <xf numFmtId="166" fontId="2" fillId="0" borderId="8" xfId="0" applyNumberFormat="1" applyFont="1" applyFill="1" applyBorder="1"/>
    <xf numFmtId="166" fontId="2" fillId="0" borderId="22" xfId="0" applyNumberFormat="1" applyFont="1" applyBorder="1" applyProtection="1">
      <protection locked="0"/>
    </xf>
    <xf numFmtId="3" fontId="2" fillId="0" borderId="13" xfId="3" applyNumberFormat="1" applyFont="1" applyBorder="1" applyAlignment="1" applyProtection="1">
      <protection locked="0"/>
    </xf>
    <xf numFmtId="3" fontId="2" fillId="0" borderId="17" xfId="3" applyNumberFormat="1" applyFont="1" applyBorder="1" applyAlignment="1" applyProtection="1">
      <protection locked="0"/>
    </xf>
    <xf numFmtId="3" fontId="2" fillId="0" borderId="18" xfId="3" applyNumberFormat="1" applyFont="1" applyBorder="1" applyAlignment="1" applyProtection="1">
      <protection locked="0"/>
    </xf>
    <xf numFmtId="3" fontId="2" fillId="0" borderId="19" xfId="3" applyNumberFormat="1" applyFont="1" applyBorder="1" applyAlignment="1" applyProtection="1">
      <protection locked="0"/>
    </xf>
    <xf numFmtId="3" fontId="2" fillId="2" borderId="15" xfId="0" applyNumberFormat="1" applyFont="1" applyFill="1" applyBorder="1"/>
    <xf numFmtId="3" fontId="2" fillId="0" borderId="2" xfId="3" applyNumberFormat="1" applyFont="1" applyBorder="1" applyAlignment="1" applyProtection="1">
      <protection locked="0"/>
    </xf>
    <xf numFmtId="3" fontId="2" fillId="0" borderId="22" xfId="3" applyNumberFormat="1" applyFont="1" applyBorder="1" applyAlignment="1" applyProtection="1">
      <protection locked="0"/>
    </xf>
    <xf numFmtId="166" fontId="2" fillId="0" borderId="22" xfId="3" applyNumberFormat="1" applyFont="1" applyBorder="1" applyAlignment="1" applyProtection="1">
      <protection locked="0"/>
    </xf>
    <xf numFmtId="0" fontId="14" fillId="0" borderId="0" xfId="0" applyFont="1" applyBorder="1" applyAlignment="1">
      <alignment horizontal="left"/>
    </xf>
    <xf numFmtId="0" fontId="7" fillId="0" borderId="0" xfId="0" applyFont="1" applyFill="1" applyBorder="1" applyAlignment="1">
      <alignment horizontal="center"/>
    </xf>
    <xf numFmtId="3" fontId="7" fillId="0" borderId="5" xfId="3" applyNumberFormat="1" applyFont="1" applyFill="1" applyBorder="1" applyAlignment="1" applyProtection="1">
      <alignment horizontal="right"/>
      <protection locked="0"/>
    </xf>
    <xf numFmtId="4" fontId="6" fillId="0" borderId="0" xfId="3" applyNumberFormat="1" applyFont="1" applyBorder="1" applyAlignment="1">
      <alignment horizontal="center"/>
    </xf>
    <xf numFmtId="3" fontId="7" fillId="0" borderId="5" xfId="3" applyNumberFormat="1" applyFont="1" applyBorder="1" applyAlignment="1" applyProtection="1">
      <protection locked="0"/>
    </xf>
    <xf numFmtId="3" fontId="10" fillId="0" borderId="0" xfId="3" applyNumberFormat="1" applyFont="1" applyBorder="1" applyAlignment="1"/>
    <xf numFmtId="3" fontId="7" fillId="0" borderId="5" xfId="3" applyNumberFormat="1" applyFont="1" applyBorder="1" applyAlignment="1" applyProtection="1">
      <alignment horizontal="right"/>
      <protection locked="0"/>
    </xf>
    <xf numFmtId="3" fontId="10" fillId="0" borderId="0" xfId="3" applyNumberFormat="1" applyFont="1" applyBorder="1" applyAlignment="1">
      <alignment horizontal="right"/>
    </xf>
    <xf numFmtId="4" fontId="7" fillId="0" borderId="11" xfId="0" applyNumberFormat="1" applyFont="1" applyFill="1" applyBorder="1" applyAlignment="1">
      <alignment wrapText="1"/>
    </xf>
    <xf numFmtId="3" fontId="7" fillId="0" borderId="11" xfId="3" applyNumberFormat="1" applyFont="1" applyFill="1" applyBorder="1" applyAlignment="1" applyProtection="1">
      <alignment horizontal="right"/>
      <protection locked="0"/>
    </xf>
    <xf numFmtId="0" fontId="0" fillId="0" borderId="11" xfId="0" applyBorder="1"/>
    <xf numFmtId="0" fontId="12" fillId="0" borderId="0" xfId="0" applyFont="1"/>
    <xf numFmtId="0" fontId="1" fillId="2" borderId="0" xfId="4" applyFill="1"/>
    <xf numFmtId="0" fontId="15" fillId="2" borderId="0" xfId="4" applyFont="1" applyFill="1" applyAlignment="1">
      <alignment horizontal="center" vertical="center"/>
    </xf>
    <xf numFmtId="0" fontId="3" fillId="2" borderId="0" xfId="4" applyFont="1" applyFill="1"/>
    <xf numFmtId="0" fontId="12" fillId="2" borderId="0" xfId="4" applyFont="1" applyFill="1"/>
    <xf numFmtId="170" fontId="7" fillId="0" borderId="1" xfId="4" applyNumberFormat="1" applyFont="1" applyFill="1" applyBorder="1" applyAlignment="1" applyProtection="1">
      <alignment wrapText="1"/>
      <protection locked="0"/>
    </xf>
    <xf numFmtId="0" fontId="7" fillId="0" borderId="0" xfId="0" applyFont="1" applyBorder="1" applyAlignment="1">
      <alignment horizontal="center"/>
    </xf>
    <xf numFmtId="170" fontId="7" fillId="0" borderId="8" xfId="5" applyNumberFormat="1" applyFont="1" applyFill="1" applyBorder="1"/>
    <xf numFmtId="0" fontId="6" fillId="0" borderId="0" xfId="4" applyFont="1" applyFill="1" applyAlignment="1">
      <alignment horizontal="center" vertical="center"/>
    </xf>
    <xf numFmtId="0" fontId="6" fillId="0" borderId="9" xfId="4" applyFont="1" applyFill="1" applyBorder="1" applyAlignment="1">
      <alignment horizontal="center" vertical="center"/>
    </xf>
    <xf numFmtId="0" fontId="7" fillId="0" borderId="8" xfId="4" applyFont="1" applyFill="1" applyBorder="1" applyAlignment="1">
      <alignment wrapText="1"/>
    </xf>
    <xf numFmtId="0" fontId="7" fillId="0" borderId="0" xfId="4" applyFont="1" applyFill="1" applyAlignment="1">
      <alignment wrapText="1"/>
    </xf>
    <xf numFmtId="0" fontId="10" fillId="0" borderId="0" xfId="4" applyFont="1" applyFill="1" applyAlignment="1">
      <alignment wrapText="1"/>
    </xf>
    <xf numFmtId="170" fontId="7" fillId="0" borderId="0" xfId="4" applyNumberFormat="1" applyFont="1" applyFill="1" applyAlignment="1">
      <alignment wrapText="1"/>
    </xf>
    <xf numFmtId="169" fontId="7" fillId="0" borderId="0" xfId="4" applyNumberFormat="1" applyFont="1" applyFill="1"/>
    <xf numFmtId="3" fontId="7" fillId="0" borderId="1" xfId="4" applyNumberFormat="1" applyFont="1" applyFill="1" applyBorder="1" applyAlignment="1">
      <alignment wrapText="1"/>
    </xf>
    <xf numFmtId="3" fontId="10" fillId="0" borderId="4" xfId="4" applyNumberFormat="1" applyFont="1" applyFill="1" applyBorder="1" applyAlignment="1">
      <alignment wrapText="1"/>
    </xf>
    <xf numFmtId="3" fontId="7" fillId="0" borderId="0" xfId="4" applyNumberFormat="1" applyFont="1" applyFill="1" applyAlignment="1">
      <alignment wrapText="1"/>
    </xf>
    <xf numFmtId="3" fontId="10" fillId="0" borderId="0" xfId="4" applyNumberFormat="1" applyFont="1" applyFill="1" applyBorder="1" applyAlignment="1">
      <alignment wrapText="1"/>
    </xf>
    <xf numFmtId="170" fontId="10" fillId="0" borderId="0" xfId="4" applyNumberFormat="1" applyFont="1" applyFill="1" applyBorder="1"/>
    <xf numFmtId="171" fontId="7" fillId="2" borderId="1" xfId="6" applyNumberFormat="1" applyFont="1" applyFill="1" applyBorder="1" applyAlignment="1">
      <alignment horizontal="right"/>
    </xf>
    <xf numFmtId="171" fontId="7" fillId="2" borderId="4" xfId="6" applyNumberFormat="1" applyFont="1" applyFill="1" applyBorder="1" applyAlignment="1">
      <alignment horizontal="right"/>
    </xf>
    <xf numFmtId="171" fontId="7" fillId="0" borderId="8" xfId="6" applyNumberFormat="1" applyFont="1" applyFill="1" applyBorder="1" applyAlignment="1">
      <alignment horizontal="right"/>
    </xf>
    <xf numFmtId="0" fontId="6" fillId="0" borderId="0" xfId="4" applyFont="1" applyFill="1" applyBorder="1" applyAlignment="1">
      <alignment horizontal="center" vertical="center"/>
    </xf>
    <xf numFmtId="0" fontId="6" fillId="0" borderId="12" xfId="4" applyFont="1" applyFill="1" applyBorder="1" applyAlignment="1">
      <alignment horizontal="center" vertical="center" wrapText="1"/>
    </xf>
    <xf numFmtId="0" fontId="6" fillId="0" borderId="0" xfId="4" applyFont="1" applyFill="1" applyBorder="1" applyAlignment="1">
      <alignment horizontal="center" vertical="center" wrapText="1"/>
    </xf>
    <xf numFmtId="170" fontId="7" fillId="0" borderId="0" xfId="5" applyNumberFormat="1" applyFont="1" applyFill="1" applyBorder="1"/>
    <xf numFmtId="170" fontId="7" fillId="0" borderId="11" xfId="5" applyNumberFormat="1" applyFont="1" applyFill="1" applyBorder="1"/>
    <xf numFmtId="170" fontId="10" fillId="0" borderId="3" xfId="4" applyNumberFormat="1" applyFont="1" applyFill="1" applyBorder="1" applyAlignment="1">
      <alignment wrapText="1"/>
    </xf>
    <xf numFmtId="170" fontId="10" fillId="0" borderId="11" xfId="4" applyNumberFormat="1" applyFont="1" applyFill="1" applyBorder="1" applyAlignment="1">
      <alignment wrapText="1"/>
    </xf>
    <xf numFmtId="170" fontId="7" fillId="0" borderId="0" xfId="4" applyNumberFormat="1" applyFont="1" applyFill="1" applyBorder="1"/>
    <xf numFmtId="169" fontId="7" fillId="0" borderId="0" xfId="4" applyNumberFormat="1" applyFont="1" applyFill="1" applyBorder="1"/>
    <xf numFmtId="169" fontId="7" fillId="0" borderId="12" xfId="4" applyNumberFormat="1" applyFont="1" applyFill="1" applyBorder="1"/>
    <xf numFmtId="170" fontId="7" fillId="0" borderId="2" xfId="4" applyNumberFormat="1" applyFont="1" applyFill="1" applyBorder="1" applyAlignment="1">
      <alignment wrapText="1"/>
    </xf>
    <xf numFmtId="170" fontId="7" fillId="0" borderId="8" xfId="4" applyNumberFormat="1" applyFont="1" applyFill="1" applyBorder="1" applyAlignment="1">
      <alignment wrapText="1"/>
    </xf>
    <xf numFmtId="168" fontId="10" fillId="0" borderId="0" xfId="4" applyNumberFormat="1" applyFont="1" applyFill="1" applyBorder="1" applyAlignment="1">
      <alignment wrapText="1"/>
    </xf>
    <xf numFmtId="170" fontId="10" fillId="0" borderId="0" xfId="4" applyNumberFormat="1" applyFont="1" applyFill="1" applyBorder="1" applyAlignment="1">
      <alignment wrapText="1"/>
    </xf>
    <xf numFmtId="42" fontId="7" fillId="0" borderId="4" xfId="6" applyNumberFormat="1" applyFont="1" applyFill="1" applyBorder="1" applyAlignment="1">
      <alignment horizontal="right"/>
    </xf>
    <xf numFmtId="0" fontId="16" fillId="0" borderId="8" xfId="4" applyFont="1" applyFill="1" applyBorder="1" applyAlignment="1">
      <alignment wrapText="1"/>
    </xf>
    <xf numFmtId="3" fontId="2" fillId="2" borderId="5" xfId="0" applyNumberFormat="1" applyFont="1" applyFill="1" applyBorder="1"/>
    <xf numFmtId="166" fontId="7" fillId="0" borderId="5" xfId="3" applyNumberFormat="1" applyFont="1" applyBorder="1" applyAlignment="1">
      <alignment horizontal="right"/>
    </xf>
    <xf numFmtId="166" fontId="7" fillId="0" borderId="2" xfId="3" applyNumberFormat="1" applyFont="1" applyBorder="1" applyAlignment="1">
      <alignment horizontal="right"/>
    </xf>
    <xf numFmtId="0" fontId="2" fillId="0" borderId="8" xfId="0" applyFont="1" applyBorder="1"/>
    <xf numFmtId="0" fontId="10" fillId="2" borderId="2" xfId="0" applyFont="1" applyFill="1" applyBorder="1"/>
    <xf numFmtId="166" fontId="10" fillId="2" borderId="8" xfId="3" applyNumberFormat="1" applyFont="1" applyFill="1" applyBorder="1" applyAlignment="1">
      <alignment horizontal="right"/>
    </xf>
    <xf numFmtId="0" fontId="10" fillId="2" borderId="2" xfId="0" applyFont="1" applyFill="1" applyBorder="1" applyAlignment="1">
      <alignment horizontal="left"/>
    </xf>
    <xf numFmtId="166" fontId="10" fillId="2" borderId="8" xfId="0" applyNumberFormat="1" applyFont="1" applyFill="1" applyBorder="1" applyAlignment="1">
      <alignment horizontal="right"/>
    </xf>
    <xf numFmtId="0" fontId="10" fillId="2" borderId="2" xfId="0" applyFont="1" applyFill="1" applyBorder="1" applyAlignment="1">
      <alignment horizontal="center"/>
    </xf>
    <xf numFmtId="166" fontId="10" fillId="2" borderId="5" xfId="0" applyNumberFormat="1" applyFont="1" applyFill="1" applyBorder="1" applyAlignment="1">
      <alignment horizontal="center"/>
    </xf>
    <xf numFmtId="2" fontId="10" fillId="2" borderId="2" xfId="3" applyNumberFormat="1" applyFont="1" applyFill="1" applyBorder="1" applyAlignment="1" applyProtection="1">
      <protection locked="0"/>
    </xf>
    <xf numFmtId="3" fontId="10" fillId="2" borderId="8" xfId="3" applyNumberFormat="1" applyFont="1" applyFill="1" applyBorder="1" applyAlignment="1" applyProtection="1">
      <protection locked="0"/>
    </xf>
    <xf numFmtId="3" fontId="10" fillId="2" borderId="5" xfId="3" applyNumberFormat="1" applyFont="1" applyFill="1" applyBorder="1" applyAlignment="1" applyProtection="1">
      <protection locked="0"/>
    </xf>
    <xf numFmtId="0" fontId="12" fillId="2" borderId="2" xfId="0" applyFont="1" applyFill="1" applyBorder="1" applyAlignment="1">
      <alignment wrapText="1"/>
    </xf>
    <xf numFmtId="3" fontId="10" fillId="2" borderId="8" xfId="3" applyNumberFormat="1" applyFont="1" applyFill="1" applyBorder="1" applyAlignment="1">
      <alignment horizontal="right"/>
    </xf>
    <xf numFmtId="3" fontId="10" fillId="2" borderId="5" xfId="3" applyNumberFormat="1" applyFont="1" applyFill="1" applyBorder="1" applyAlignment="1">
      <alignment horizontal="right"/>
    </xf>
    <xf numFmtId="166" fontId="2" fillId="0" borderId="1" xfId="3" applyNumberFormat="1" applyFont="1" applyBorder="1" applyAlignment="1" applyProtection="1">
      <alignment horizontal="right"/>
      <protection locked="0"/>
    </xf>
    <xf numFmtId="166" fontId="2" fillId="0" borderId="1" xfId="3" applyNumberFormat="1" applyFont="1" applyFill="1" applyBorder="1" applyAlignment="1" applyProtection="1">
      <protection locked="0"/>
    </xf>
    <xf numFmtId="166" fontId="2" fillId="0" borderId="2" xfId="3" applyNumberFormat="1" applyFont="1" applyFill="1" applyBorder="1" applyAlignment="1" applyProtection="1">
      <protection locked="0"/>
    </xf>
    <xf numFmtId="166" fontId="2" fillId="0" borderId="22" xfId="3" applyNumberFormat="1" applyFont="1" applyFill="1" applyBorder="1" applyAlignment="1" applyProtection="1">
      <protection locked="0"/>
    </xf>
    <xf numFmtId="3" fontId="2" fillId="0" borderId="1" xfId="3" applyNumberFormat="1" applyFont="1" applyBorder="1" applyAlignment="1" applyProtection="1">
      <protection locked="0"/>
    </xf>
    <xf numFmtId="3" fontId="2" fillId="2" borderId="8" xfId="3" applyNumberFormat="1" applyFont="1" applyFill="1" applyBorder="1" applyAlignment="1">
      <alignment horizontal="right"/>
    </xf>
    <xf numFmtId="3" fontId="2" fillId="2" borderId="8" xfId="0" applyNumberFormat="1" applyFont="1" applyFill="1" applyBorder="1"/>
    <xf numFmtId="3" fontId="2" fillId="0" borderId="5" xfId="3" applyNumberFormat="1" applyFont="1" applyBorder="1" applyAlignment="1" applyProtection="1">
      <alignment horizontal="right"/>
      <protection locked="0"/>
    </xf>
    <xf numFmtId="3" fontId="2" fillId="0" borderId="1" xfId="0" applyNumberFormat="1" applyFont="1" applyBorder="1" applyProtection="1">
      <protection locked="0"/>
    </xf>
    <xf numFmtId="3" fontId="2" fillId="0" borderId="2" xfId="0" applyNumberFormat="1" applyFont="1" applyBorder="1" applyProtection="1">
      <protection locked="0"/>
    </xf>
    <xf numFmtId="3" fontId="2" fillId="0" borderId="22" xfId="0" applyNumberFormat="1" applyFont="1" applyBorder="1" applyProtection="1">
      <protection locked="0"/>
    </xf>
    <xf numFmtId="166" fontId="2" fillId="2" borderId="8" xfId="3" applyNumberFormat="1" applyFont="1" applyFill="1" applyBorder="1" applyAlignment="1"/>
    <xf numFmtId="166" fontId="2" fillId="2" borderId="8" xfId="0" applyNumberFormat="1" applyFont="1" applyFill="1" applyBorder="1"/>
    <xf numFmtId="166" fontId="2" fillId="2" borderId="5" xfId="0" applyNumberFormat="1" applyFont="1" applyFill="1" applyBorder="1"/>
    <xf numFmtId="0" fontId="1" fillId="0" borderId="0" xfId="0" applyFont="1"/>
    <xf numFmtId="42" fontId="7" fillId="0" borderId="1" xfId="6" applyNumberFormat="1" applyFont="1" applyFill="1" applyBorder="1" applyAlignment="1">
      <alignment horizontal="right"/>
    </xf>
    <xf numFmtId="170" fontId="7" fillId="0" borderId="1" xfId="4" applyNumberFormat="1" applyFont="1" applyFill="1" applyBorder="1" applyAlignment="1">
      <alignment wrapText="1"/>
    </xf>
    <xf numFmtId="3" fontId="10" fillId="0" borderId="1" xfId="4" applyNumberFormat="1" applyFont="1" applyFill="1" applyBorder="1" applyAlignment="1">
      <alignment wrapText="1"/>
    </xf>
    <xf numFmtId="170" fontId="10" fillId="0" borderId="2" xfId="4" applyNumberFormat="1" applyFont="1" applyFill="1" applyBorder="1" applyAlignment="1">
      <alignment wrapText="1"/>
    </xf>
    <xf numFmtId="170" fontId="10" fillId="0" borderId="8" xfId="4" applyNumberFormat="1" applyFont="1" applyFill="1" applyBorder="1" applyAlignment="1">
      <alignment wrapText="1"/>
    </xf>
    <xf numFmtId="0" fontId="7" fillId="0" borderId="5" xfId="4" applyFont="1" applyFill="1" applyBorder="1" applyAlignment="1">
      <alignment wrapText="1"/>
    </xf>
    <xf numFmtId="3" fontId="7" fillId="0" borderId="2" xfId="4" applyNumberFormat="1" applyFont="1" applyFill="1" applyBorder="1" applyAlignment="1">
      <alignment wrapText="1"/>
    </xf>
    <xf numFmtId="3" fontId="7" fillId="0" borderId="8" xfId="4" applyNumberFormat="1" applyFont="1" applyFill="1" applyBorder="1" applyAlignment="1">
      <alignment wrapText="1"/>
    </xf>
    <xf numFmtId="0" fontId="10" fillId="0" borderId="2" xfId="4" applyFont="1" applyFill="1" applyBorder="1" applyAlignment="1">
      <alignment wrapText="1"/>
    </xf>
    <xf numFmtId="170" fontId="10" fillId="0" borderId="1" xfId="4" applyNumberFormat="1" applyFont="1" applyFill="1" applyBorder="1" applyAlignment="1">
      <alignment wrapText="1"/>
    </xf>
    <xf numFmtId="170" fontId="10" fillId="0" borderId="5" xfId="4" applyNumberFormat="1" applyFont="1" applyFill="1" applyBorder="1" applyAlignment="1">
      <alignment wrapText="1"/>
    </xf>
    <xf numFmtId="168" fontId="10" fillId="0" borderId="1" xfId="4" applyNumberFormat="1" applyFont="1" applyFill="1" applyBorder="1" applyAlignment="1">
      <alignment wrapText="1"/>
    </xf>
    <xf numFmtId="168" fontId="10" fillId="0" borderId="2" xfId="4" applyNumberFormat="1" applyFont="1" applyFill="1" applyBorder="1" applyAlignment="1">
      <alignment wrapText="1"/>
    </xf>
    <xf numFmtId="168" fontId="10" fillId="0" borderId="8" xfId="4" applyNumberFormat="1" applyFont="1" applyFill="1" applyBorder="1" applyAlignment="1">
      <alignment wrapText="1"/>
    </xf>
    <xf numFmtId="168" fontId="10" fillId="0" borderId="5" xfId="4" applyNumberFormat="1" applyFont="1" applyFill="1" applyBorder="1" applyAlignment="1">
      <alignment wrapText="1"/>
    </xf>
    <xf numFmtId="165" fontId="2" fillId="0" borderId="0" xfId="3" applyNumberFormat="1" applyFont="1" applyFill="1" applyBorder="1" applyAlignment="1">
      <alignment horizontal="right"/>
    </xf>
    <xf numFmtId="0" fontId="10" fillId="0" borderId="0" xfId="0" applyFont="1" applyBorder="1" applyAlignment="1">
      <alignment horizontal="left"/>
    </xf>
    <xf numFmtId="0" fontId="6" fillId="0" borderId="0" xfId="0" applyFont="1" applyBorder="1" applyAlignment="1">
      <alignment horizontal="center"/>
    </xf>
    <xf numFmtId="0" fontId="10" fillId="0" borderId="13" xfId="0" applyFont="1" applyBorder="1" applyAlignment="1">
      <alignment horizontal="center"/>
    </xf>
    <xf numFmtId="0" fontId="10" fillId="0" borderId="18" xfId="0" applyFont="1" applyBorder="1" applyAlignment="1">
      <alignment horizontal="center"/>
    </xf>
    <xf numFmtId="0" fontId="11" fillId="0" borderId="0" xfId="0" applyFont="1" applyBorder="1" applyAlignment="1">
      <alignment horizontal="center"/>
    </xf>
    <xf numFmtId="166" fontId="10" fillId="2" borderId="8" xfId="0" applyNumberFormat="1" applyFont="1" applyFill="1" applyBorder="1" applyAlignment="1">
      <alignment horizontal="right"/>
    </xf>
    <xf numFmtId="166" fontId="10" fillId="2" borderId="5" xfId="0" applyNumberFormat="1" applyFont="1" applyFill="1" applyBorder="1" applyAlignment="1">
      <alignment horizontal="right"/>
    </xf>
    <xf numFmtId="0" fontId="7" fillId="0" borderId="0" xfId="0" applyFont="1" applyBorder="1" applyAlignment="1">
      <alignment horizontal="center"/>
    </xf>
    <xf numFmtId="166" fontId="10" fillId="2" borderId="8" xfId="3" applyNumberFormat="1" applyFont="1" applyFill="1" applyBorder="1" applyAlignment="1">
      <alignment horizontal="right"/>
    </xf>
    <xf numFmtId="166" fontId="10" fillId="2" borderId="5" xfId="3" applyNumberFormat="1" applyFont="1" applyFill="1" applyBorder="1" applyAlignment="1">
      <alignment horizontal="right"/>
    </xf>
    <xf numFmtId="165" fontId="8" fillId="0" borderId="0" xfId="0" applyNumberFormat="1" applyFont="1" applyFill="1" applyBorder="1" applyAlignment="1">
      <alignment horizontal="center"/>
    </xf>
    <xf numFmtId="165" fontId="10" fillId="0" borderId="0" xfId="3" applyNumberFormat="1" applyFont="1" applyFill="1" applyBorder="1" applyAlignment="1">
      <alignment horizontal="center"/>
    </xf>
    <xf numFmtId="0" fontId="7" fillId="0" borderId="0" xfId="0" applyFont="1" applyAlignment="1">
      <alignment horizontal="left"/>
    </xf>
    <xf numFmtId="4" fontId="3" fillId="0" borderId="0" xfId="0" applyNumberFormat="1" applyFont="1" applyBorder="1" applyAlignment="1">
      <alignment horizontal="center"/>
    </xf>
    <xf numFmtId="4" fontId="10" fillId="0" borderId="0" xfId="0" applyNumberFormat="1" applyFont="1" applyBorder="1" applyAlignment="1">
      <alignment horizontal="left"/>
    </xf>
    <xf numFmtId="0" fontId="1" fillId="0" borderId="0" xfId="0" applyFont="1" applyAlignment="1">
      <alignment horizontal="center"/>
    </xf>
    <xf numFmtId="0" fontId="0" fillId="0" borderId="0" xfId="0" applyAlignment="1">
      <alignment horizontal="center"/>
    </xf>
    <xf numFmtId="165" fontId="10" fillId="2" borderId="0" xfId="0" applyNumberFormat="1" applyFont="1" applyFill="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wrapText="1"/>
    </xf>
    <xf numFmtId="0" fontId="1" fillId="0" borderId="0" xfId="0" applyFont="1" applyAlignment="1">
      <alignment horizontal="left"/>
    </xf>
    <xf numFmtId="0" fontId="0" fillId="0" borderId="0" xfId="0" applyAlignment="1">
      <alignment horizontal="left"/>
    </xf>
  </cellXfs>
  <cellStyles count="8">
    <cellStyle name="Dezimal 2" xfId="1"/>
    <cellStyle name="Dezimal 2 2" xfId="7"/>
    <cellStyle name="Euro" xfId="2"/>
    <cellStyle name="Euro 2" xfId="5"/>
    <cellStyle name="Komma" xfId="3" builtinId="3"/>
    <cellStyle name="Standard" xfId="0" builtinId="0"/>
    <cellStyle name="Standard 2" xfId="4"/>
    <cellStyle name="Währung" xfId="6"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28575</xdr:colOff>
      <xdr:row>26</xdr:row>
      <xdr:rowOff>133352</xdr:rowOff>
    </xdr:from>
    <xdr:to>
      <xdr:col>5</xdr:col>
      <xdr:colOff>800100</xdr:colOff>
      <xdr:row>29</xdr:row>
      <xdr:rowOff>82827</xdr:rowOff>
    </xdr:to>
    <xdr:sp macro="" textlink="">
      <xdr:nvSpPr>
        <xdr:cNvPr id="2" name="Text Box 1"/>
        <xdr:cNvSpPr txBox="1">
          <a:spLocks noChangeArrowheads="1"/>
        </xdr:cNvSpPr>
      </xdr:nvSpPr>
      <xdr:spPr bwMode="auto">
        <a:xfrm>
          <a:off x="219075" y="6751156"/>
          <a:ext cx="6594199" cy="4961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de-DE" sz="1100" b="1" i="0" u="none" strike="noStrike" baseline="0">
              <a:solidFill>
                <a:srgbClr val="000000"/>
              </a:solidFill>
              <a:latin typeface="Arial"/>
              <a:cs typeface="Arial"/>
            </a:rPr>
            <a:t>OHNE KUNDENRABATT UND SKONTO! </a:t>
          </a:r>
          <a:r>
            <a:rPr lang="de-DE" sz="900" b="0" i="0" u="none" strike="noStrike" baseline="0">
              <a:solidFill>
                <a:srgbClr val="000000"/>
              </a:solidFill>
              <a:latin typeface="Arial"/>
              <a:cs typeface="Arial"/>
            </a:rPr>
            <a:t>Arbeiten Sie unter Ihrem erforderlichen Mindest-Stundensatz wird Ihr Unternehmen nicht tragfähig. Das heißt, Sie werden immer auf staatliche bzw. familiäre Unterstützung angewiesen sein, wenn Ihre Förderung ausläuft. Suchen Sie sich schon jetzt die Kunden, die bereit sind, Ihren Mindest-Stundensatz zu bezahlen.</a:t>
          </a:r>
          <a:endParaRPr lang="de-DE" sz="9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6"/>
  <sheetViews>
    <sheetView topLeftCell="A22" zoomScale="130" zoomScaleNormal="130" zoomScalePageLayoutView="115" workbookViewId="0">
      <selection activeCell="C3" sqref="C3"/>
    </sheetView>
  </sheetViews>
  <sheetFormatPr baseColWidth="10" defaultColWidth="11.25" defaultRowHeight="14.25"/>
  <cols>
    <col min="1" max="1" width="2.125" style="10" bestFit="1" customWidth="1"/>
    <col min="2" max="2" width="56.375" style="11" bestFit="1" customWidth="1"/>
    <col min="3" max="3" width="13.375" style="1" customWidth="1"/>
    <col min="4" max="4" width="12.25" style="11" bestFit="1" customWidth="1"/>
    <col min="5" max="5" width="7.5" style="12" bestFit="1" customWidth="1"/>
    <col min="6" max="6" width="4.75" style="13" bestFit="1" customWidth="1"/>
    <col min="7" max="16384" width="11.25" style="11"/>
  </cols>
  <sheetData>
    <row r="1" spans="1:6" ht="15.75">
      <c r="C1" s="234" t="s">
        <v>44</v>
      </c>
      <c r="D1" s="235"/>
      <c r="E1" s="236" t="s">
        <v>73</v>
      </c>
      <c r="F1" s="236"/>
    </row>
    <row r="2" spans="1:6" ht="15.75">
      <c r="B2" s="25" t="s">
        <v>70</v>
      </c>
      <c r="C2" s="40" t="s">
        <v>24</v>
      </c>
      <c r="D2" s="40" t="s">
        <v>101</v>
      </c>
      <c r="E2" s="39" t="s">
        <v>40</v>
      </c>
      <c r="F2" s="45" t="s">
        <v>42</v>
      </c>
    </row>
    <row r="3" spans="1:6">
      <c r="B3" s="42" t="s">
        <v>45</v>
      </c>
      <c r="C3" s="67"/>
      <c r="D3" s="68"/>
      <c r="E3" s="66">
        <f>C3*F3</f>
        <v>0</v>
      </c>
      <c r="F3" s="17">
        <v>0.19</v>
      </c>
    </row>
    <row r="4" spans="1:6">
      <c r="B4" s="42" t="s">
        <v>46</v>
      </c>
      <c r="C4" s="67"/>
      <c r="D4" s="68"/>
      <c r="E4" s="66">
        <f>C4*F4</f>
        <v>0</v>
      </c>
      <c r="F4" s="17">
        <v>0.19</v>
      </c>
    </row>
    <row r="5" spans="1:6">
      <c r="B5" s="42" t="s">
        <v>47</v>
      </c>
      <c r="C5" s="67"/>
      <c r="D5" s="68"/>
      <c r="E5" s="66">
        <f>C5*F5</f>
        <v>0</v>
      </c>
      <c r="F5" s="17">
        <v>0</v>
      </c>
    </row>
    <row r="6" spans="1:6">
      <c r="B6" s="42" t="s">
        <v>25</v>
      </c>
      <c r="C6" s="67"/>
      <c r="D6" s="68"/>
      <c r="E6" s="66">
        <f>C6*F6</f>
        <v>0</v>
      </c>
      <c r="F6" s="17">
        <v>0.19</v>
      </c>
    </row>
    <row r="7" spans="1:6">
      <c r="B7" s="42" t="s">
        <v>1</v>
      </c>
      <c r="C7" s="67"/>
      <c r="D7" s="68"/>
      <c r="E7" s="66">
        <f>C7*F7</f>
        <v>0</v>
      </c>
      <c r="F7" s="17">
        <v>0.19</v>
      </c>
    </row>
    <row r="8" spans="1:6">
      <c r="B8" s="42" t="s">
        <v>48</v>
      </c>
      <c r="C8" s="186">
        <f>C3+C4+C5+C6+C7</f>
        <v>0</v>
      </c>
      <c r="D8" s="187">
        <f>D3+D4+D5+D6+D7</f>
        <v>0</v>
      </c>
      <c r="E8" s="69">
        <f>E3+E4+E5+E6+E7</f>
        <v>0</v>
      </c>
      <c r="F8" s="50"/>
    </row>
    <row r="9" spans="1:6" ht="15.75">
      <c r="B9" s="38" t="s">
        <v>28</v>
      </c>
      <c r="C9" s="70">
        <f>C8+D8</f>
        <v>0</v>
      </c>
      <c r="D9" s="71"/>
      <c r="E9" s="72"/>
    </row>
    <row r="10" spans="1:6">
      <c r="B10" s="5"/>
      <c r="C10" s="21"/>
    </row>
    <row r="11" spans="1:6" s="8" customFormat="1" ht="15.75">
      <c r="A11" s="10"/>
      <c r="B11" s="25" t="s">
        <v>71</v>
      </c>
      <c r="C11" s="14"/>
      <c r="D11" s="11"/>
      <c r="E11" s="15"/>
      <c r="F11" s="16"/>
    </row>
    <row r="12" spans="1:6">
      <c r="B12" s="188" t="s">
        <v>49</v>
      </c>
      <c r="C12" s="73"/>
      <c r="E12" s="66">
        <f>C12*F12</f>
        <v>0</v>
      </c>
      <c r="F12" s="52">
        <v>0.19</v>
      </c>
    </row>
    <row r="13" spans="1:6">
      <c r="B13" s="42" t="s">
        <v>50</v>
      </c>
      <c r="C13" s="73"/>
      <c r="D13" s="14"/>
      <c r="E13" s="66">
        <f t="shared" ref="E13:E18" si="0">C13*F13</f>
        <v>0</v>
      </c>
      <c r="F13" s="17">
        <v>0</v>
      </c>
    </row>
    <row r="14" spans="1:6" ht="24">
      <c r="B14" s="51" t="s">
        <v>51</v>
      </c>
      <c r="C14" s="73"/>
      <c r="D14" s="14"/>
      <c r="E14" s="66">
        <f t="shared" si="0"/>
        <v>0</v>
      </c>
      <c r="F14" s="17">
        <v>0.19</v>
      </c>
    </row>
    <row r="15" spans="1:6">
      <c r="B15" s="42" t="s">
        <v>52</v>
      </c>
      <c r="C15" s="73"/>
      <c r="D15" s="14"/>
      <c r="E15" s="66">
        <f t="shared" si="0"/>
        <v>0</v>
      </c>
      <c r="F15" s="52">
        <v>0.19</v>
      </c>
    </row>
    <row r="16" spans="1:6">
      <c r="B16" s="42" t="s">
        <v>53</v>
      </c>
      <c r="C16" s="73"/>
      <c r="D16" s="14"/>
      <c r="E16" s="66">
        <f t="shared" si="0"/>
        <v>0</v>
      </c>
      <c r="F16" s="52">
        <v>7.0000000000000007E-2</v>
      </c>
    </row>
    <row r="17" spans="1:6">
      <c r="B17" s="42" t="s">
        <v>22</v>
      </c>
      <c r="C17" s="73"/>
      <c r="D17" s="14"/>
      <c r="E17" s="66">
        <f t="shared" si="0"/>
        <v>0</v>
      </c>
      <c r="F17" s="17">
        <v>0.19</v>
      </c>
    </row>
    <row r="18" spans="1:6">
      <c r="B18" s="42" t="s">
        <v>54</v>
      </c>
      <c r="C18" s="73"/>
      <c r="D18" s="14"/>
      <c r="E18" s="66">
        <f t="shared" si="0"/>
        <v>0</v>
      </c>
      <c r="F18" s="17">
        <v>0.19</v>
      </c>
    </row>
    <row r="19" spans="1:6" ht="15.75">
      <c r="B19" s="38" t="s">
        <v>26</v>
      </c>
      <c r="C19" s="74">
        <f>C12+C13+C14+C15+C16+C17+C18</f>
        <v>0</v>
      </c>
      <c r="D19" s="8"/>
      <c r="E19" s="75">
        <f>E12+E13+E14+E15+E16+E17+E18</f>
        <v>0</v>
      </c>
      <c r="F19" s="17"/>
    </row>
    <row r="20" spans="1:6" ht="5.25" customHeight="1">
      <c r="B20" s="5"/>
      <c r="C20" s="18"/>
      <c r="D20" s="8"/>
    </row>
    <row r="21" spans="1:6" ht="15.75">
      <c r="B21" s="5"/>
      <c r="C21" s="193" t="s">
        <v>106</v>
      </c>
      <c r="D21" s="194">
        <v>3</v>
      </c>
    </row>
    <row r="22" spans="1:6" s="8" customFormat="1" ht="15.75">
      <c r="A22" s="10"/>
      <c r="B22" s="25" t="s">
        <v>72</v>
      </c>
      <c r="C22" s="39" t="s">
        <v>37</v>
      </c>
      <c r="D22" s="53" t="s">
        <v>100</v>
      </c>
      <c r="E22" s="15"/>
      <c r="F22" s="16"/>
    </row>
    <row r="23" spans="1:6">
      <c r="B23" s="42" t="s">
        <v>41</v>
      </c>
      <c r="C23" s="67"/>
      <c r="D23" s="77">
        <f>C23*D21</f>
        <v>0</v>
      </c>
      <c r="E23" s="76">
        <f>D23*F23</f>
        <v>0</v>
      </c>
      <c r="F23" s="54">
        <v>0</v>
      </c>
    </row>
    <row r="24" spans="1:6">
      <c r="B24" s="42" t="s">
        <v>55</v>
      </c>
      <c r="C24" s="65"/>
      <c r="D24" s="77">
        <f>C24</f>
        <v>0</v>
      </c>
      <c r="E24" s="76">
        <f t="shared" ref="E24:E43" si="1">D24*F24</f>
        <v>0</v>
      </c>
      <c r="F24" s="16">
        <v>0</v>
      </c>
    </row>
    <row r="25" spans="1:6">
      <c r="B25" s="42" t="s">
        <v>56</v>
      </c>
      <c r="C25" s="65"/>
      <c r="D25" s="77">
        <f>C25*D21</f>
        <v>0</v>
      </c>
      <c r="E25" s="76">
        <f t="shared" si="1"/>
        <v>0</v>
      </c>
      <c r="F25" s="16">
        <v>0.19</v>
      </c>
    </row>
    <row r="26" spans="1:6">
      <c r="B26" s="42" t="s">
        <v>57</v>
      </c>
      <c r="C26" s="65"/>
      <c r="D26" s="77">
        <f>C26*D21</f>
        <v>0</v>
      </c>
      <c r="E26" s="76">
        <f t="shared" si="1"/>
        <v>0</v>
      </c>
      <c r="F26" s="55">
        <v>0</v>
      </c>
    </row>
    <row r="27" spans="1:6">
      <c r="B27" s="42" t="s">
        <v>39</v>
      </c>
      <c r="C27" s="65"/>
      <c r="D27" s="77">
        <f>C27*D21</f>
        <v>0</v>
      </c>
      <c r="E27" s="76">
        <f t="shared" si="1"/>
        <v>0</v>
      </c>
      <c r="F27" s="55">
        <v>7.0000000000000007E-2</v>
      </c>
    </row>
    <row r="28" spans="1:6">
      <c r="B28" s="42" t="s">
        <v>58</v>
      </c>
      <c r="C28" s="65"/>
      <c r="D28" s="77">
        <f>C28*D21</f>
        <v>0</v>
      </c>
      <c r="E28" s="76">
        <f t="shared" si="1"/>
        <v>0</v>
      </c>
      <c r="F28" s="16">
        <v>0.19</v>
      </c>
    </row>
    <row r="29" spans="1:6">
      <c r="B29" s="51" t="s">
        <v>59</v>
      </c>
      <c r="C29" s="65"/>
      <c r="D29" s="77">
        <f>C29*D21</f>
        <v>0</v>
      </c>
      <c r="E29" s="76">
        <f t="shared" si="1"/>
        <v>0</v>
      </c>
      <c r="F29" s="56">
        <v>0.19</v>
      </c>
    </row>
    <row r="30" spans="1:6">
      <c r="B30" s="42" t="s">
        <v>60</v>
      </c>
      <c r="C30" s="65"/>
      <c r="D30" s="77">
        <f>C30*D21</f>
        <v>0</v>
      </c>
      <c r="E30" s="76">
        <f t="shared" si="1"/>
        <v>0</v>
      </c>
      <c r="F30" s="16">
        <v>0.19</v>
      </c>
    </row>
    <row r="31" spans="1:6">
      <c r="B31" s="51" t="s">
        <v>61</v>
      </c>
      <c r="C31" s="65"/>
      <c r="D31" s="77">
        <f>C31*D21</f>
        <v>0</v>
      </c>
      <c r="E31" s="76">
        <f t="shared" si="1"/>
        <v>0</v>
      </c>
      <c r="F31" s="56">
        <v>0.19</v>
      </c>
    </row>
    <row r="32" spans="1:6">
      <c r="B32" s="42" t="s">
        <v>62</v>
      </c>
      <c r="C32" s="65"/>
      <c r="D32" s="77">
        <f>C32*D21</f>
        <v>0</v>
      </c>
      <c r="E32" s="76">
        <f t="shared" si="1"/>
        <v>0</v>
      </c>
      <c r="F32" s="54">
        <v>0.19</v>
      </c>
    </row>
    <row r="33" spans="2:6">
      <c r="B33" s="42" t="s">
        <v>63</v>
      </c>
      <c r="C33" s="65"/>
      <c r="D33" s="77">
        <f>C33*D21</f>
        <v>0</v>
      </c>
      <c r="E33" s="76">
        <f t="shared" si="1"/>
        <v>0</v>
      </c>
      <c r="F33" s="54">
        <v>0.19</v>
      </c>
    </row>
    <row r="34" spans="2:6">
      <c r="B34" s="42" t="s">
        <v>64</v>
      </c>
      <c r="C34" s="65"/>
      <c r="D34" s="77">
        <f>C34*D21</f>
        <v>0</v>
      </c>
      <c r="E34" s="76">
        <f t="shared" si="1"/>
        <v>0</v>
      </c>
      <c r="F34" s="55">
        <v>0</v>
      </c>
    </row>
    <row r="35" spans="2:6">
      <c r="B35" s="42" t="s">
        <v>123</v>
      </c>
      <c r="C35" s="65"/>
      <c r="D35" s="77">
        <f>C35*D21</f>
        <v>0</v>
      </c>
      <c r="E35" s="76">
        <f t="shared" si="1"/>
        <v>0</v>
      </c>
      <c r="F35" s="55">
        <v>0</v>
      </c>
    </row>
    <row r="36" spans="2:6">
      <c r="B36" s="42" t="s">
        <v>0</v>
      </c>
      <c r="C36" s="65"/>
      <c r="D36" s="77">
        <f>C36*D21</f>
        <v>0</v>
      </c>
      <c r="E36" s="76">
        <f t="shared" si="1"/>
        <v>0</v>
      </c>
      <c r="F36" s="16">
        <v>0.19</v>
      </c>
    </row>
    <row r="37" spans="2:6">
      <c r="B37" s="42" t="s">
        <v>13</v>
      </c>
      <c r="C37" s="65"/>
      <c r="D37" s="77">
        <f>C37*D21</f>
        <v>0</v>
      </c>
      <c r="E37" s="76">
        <f t="shared" si="1"/>
        <v>0</v>
      </c>
      <c r="F37" s="54">
        <v>7.0000000000000007E-2</v>
      </c>
    </row>
    <row r="38" spans="2:6">
      <c r="B38" s="42" t="s">
        <v>65</v>
      </c>
      <c r="C38" s="65"/>
      <c r="D38" s="77">
        <f>C38*D21</f>
        <v>0</v>
      </c>
      <c r="E38" s="76">
        <f t="shared" si="1"/>
        <v>0</v>
      </c>
      <c r="F38" s="16">
        <v>0.19</v>
      </c>
    </row>
    <row r="39" spans="2:6">
      <c r="B39" s="42" t="s">
        <v>43</v>
      </c>
      <c r="C39" s="65"/>
      <c r="D39" s="77">
        <f>C39*D21</f>
        <v>0</v>
      </c>
      <c r="E39" s="76">
        <f>D39*F39</f>
        <v>0</v>
      </c>
      <c r="F39" s="16">
        <v>0</v>
      </c>
    </row>
    <row r="40" spans="2:6">
      <c r="B40" s="51" t="s">
        <v>14</v>
      </c>
      <c r="C40" s="65"/>
      <c r="D40" s="77">
        <f>C40*D21</f>
        <v>0</v>
      </c>
      <c r="E40" s="76">
        <f t="shared" si="1"/>
        <v>0</v>
      </c>
      <c r="F40" s="16">
        <v>0.19</v>
      </c>
    </row>
    <row r="41" spans="2:6">
      <c r="B41" s="42" t="s">
        <v>66</v>
      </c>
      <c r="C41" s="65"/>
      <c r="D41" s="77">
        <f>C41*D21</f>
        <v>0</v>
      </c>
      <c r="E41" s="76">
        <f t="shared" si="1"/>
        <v>0</v>
      </c>
      <c r="F41" s="56">
        <v>0.19</v>
      </c>
    </row>
    <row r="42" spans="2:6">
      <c r="B42" s="42" t="s">
        <v>16</v>
      </c>
      <c r="C42" s="65"/>
      <c r="D42" s="77">
        <f>C42*D21</f>
        <v>0</v>
      </c>
      <c r="E42" s="76">
        <f t="shared" si="1"/>
        <v>0</v>
      </c>
      <c r="F42" s="16">
        <v>0.19</v>
      </c>
    </row>
    <row r="43" spans="2:6">
      <c r="B43" s="42" t="s">
        <v>19</v>
      </c>
      <c r="C43" s="67"/>
      <c r="D43" s="77">
        <f>C43*D21</f>
        <v>0</v>
      </c>
      <c r="E43" s="76">
        <f t="shared" si="1"/>
        <v>0</v>
      </c>
      <c r="F43" s="16">
        <v>0</v>
      </c>
    </row>
    <row r="44" spans="2:6" ht="15.75">
      <c r="B44" s="38" t="s">
        <v>29</v>
      </c>
      <c r="C44" s="70">
        <f>SUM(C23:C43)</f>
        <v>0</v>
      </c>
      <c r="D44" s="78">
        <f>SUM(D23:D43)</f>
        <v>0</v>
      </c>
      <c r="E44" s="79">
        <f>SUM(E23:E43)</f>
        <v>0</v>
      </c>
      <c r="F44" s="19"/>
    </row>
    <row r="45" spans="2:6" ht="6" customHeight="1">
      <c r="B45" s="233"/>
      <c r="C45" s="233"/>
    </row>
    <row r="46" spans="2:6">
      <c r="B46" s="20"/>
      <c r="C46" s="20" t="s">
        <v>38</v>
      </c>
      <c r="D46" s="239" t="s">
        <v>23</v>
      </c>
      <c r="E46" s="239"/>
      <c r="F46" s="35"/>
    </row>
    <row r="47" spans="2:6" ht="15.75">
      <c r="B47" s="191" t="s">
        <v>27</v>
      </c>
      <c r="C47" s="192">
        <f>C9+C19+D44</f>
        <v>0</v>
      </c>
      <c r="D47" s="237">
        <f>C47+E8+E19+E44</f>
        <v>0</v>
      </c>
      <c r="E47" s="238"/>
      <c r="F47" s="36"/>
    </row>
    <row r="48" spans="2:6" ht="15.75">
      <c r="B48" s="22"/>
      <c r="C48" s="23"/>
      <c r="D48" s="36"/>
      <c r="E48" s="24"/>
      <c r="F48" s="24"/>
    </row>
    <row r="49" spans="2:6" ht="15.75">
      <c r="B49" s="26" t="s">
        <v>102</v>
      </c>
      <c r="C49" s="7"/>
    </row>
    <row r="50" spans="2:6">
      <c r="B50" s="42" t="s">
        <v>67</v>
      </c>
      <c r="C50" s="81"/>
    </row>
    <row r="51" spans="2:6">
      <c r="B51" s="42" t="s">
        <v>68</v>
      </c>
      <c r="C51" s="80">
        <f>D8</f>
        <v>0</v>
      </c>
    </row>
    <row r="52" spans="2:6">
      <c r="B52" s="42" t="s">
        <v>69</v>
      </c>
      <c r="C52" s="81"/>
    </row>
    <row r="53" spans="2:6">
      <c r="B53" s="42" t="s">
        <v>124</v>
      </c>
      <c r="C53" s="81"/>
    </row>
    <row r="54" spans="2:6" ht="15.75">
      <c r="B54" s="38" t="s">
        <v>30</v>
      </c>
      <c r="C54" s="82">
        <f>SUM(C50:C53)</f>
        <v>0</v>
      </c>
    </row>
    <row r="55" spans="2:6" ht="6" customHeight="1">
      <c r="B55" s="4"/>
      <c r="C55" s="9"/>
    </row>
    <row r="56" spans="2:6" ht="15.75">
      <c r="B56" s="232" t="s">
        <v>103</v>
      </c>
      <c r="C56" s="232"/>
    </row>
    <row r="57" spans="2:6">
      <c r="B57" s="42" t="s">
        <v>125</v>
      </c>
      <c r="C57" s="73"/>
    </row>
    <row r="58" spans="2:6">
      <c r="B58" s="5" t="s">
        <v>169</v>
      </c>
      <c r="C58" s="83"/>
    </row>
    <row r="59" spans="2:6">
      <c r="B59" s="42" t="s">
        <v>126</v>
      </c>
      <c r="C59" s="73"/>
    </row>
    <row r="60" spans="2:6" ht="15.75">
      <c r="B60" s="38" t="s">
        <v>173</v>
      </c>
      <c r="C60" s="70">
        <f>SUM(C57:C59)</f>
        <v>0</v>
      </c>
      <c r="D60" s="243" t="s">
        <v>81</v>
      </c>
      <c r="E60" s="243"/>
      <c r="F60" s="33"/>
    </row>
    <row r="61" spans="2:6" ht="10.15" customHeight="1">
      <c r="B61" s="4"/>
      <c r="C61" s="37"/>
      <c r="D61" s="242" t="s">
        <v>82</v>
      </c>
      <c r="E61" s="242"/>
      <c r="F61" s="34"/>
    </row>
    <row r="62" spans="2:6" ht="15.75">
      <c r="B62" s="189" t="s">
        <v>130</v>
      </c>
      <c r="C62" s="190">
        <f>C54+C60</f>
        <v>0</v>
      </c>
      <c r="D62" s="240">
        <f>C54-D47+C60</f>
        <v>0</v>
      </c>
      <c r="E62" s="241"/>
      <c r="F62" s="33"/>
    </row>
    <row r="63" spans="2:6">
      <c r="B63" s="12" t="s">
        <v>99</v>
      </c>
      <c r="C63" s="57"/>
      <c r="D63" s="231"/>
      <c r="E63" s="231"/>
    </row>
    <row r="65" spans="2:3">
      <c r="B65" s="7" t="s">
        <v>132</v>
      </c>
      <c r="C65" s="7"/>
    </row>
    <row r="66" spans="2:3">
      <c r="B66" s="7" t="s">
        <v>131</v>
      </c>
      <c r="C66" s="7" t="s">
        <v>133</v>
      </c>
    </row>
  </sheetData>
  <sheetProtection selectLockedCells="1"/>
  <mergeCells count="10">
    <mergeCell ref="D63:E63"/>
    <mergeCell ref="B56:C56"/>
    <mergeCell ref="B45:C45"/>
    <mergeCell ref="C1:D1"/>
    <mergeCell ref="E1:F1"/>
    <mergeCell ref="D47:E47"/>
    <mergeCell ref="D46:E46"/>
    <mergeCell ref="D62:E62"/>
    <mergeCell ref="D61:E61"/>
    <mergeCell ref="D60:E60"/>
  </mergeCells>
  <phoneticPr fontId="2" type="noConversion"/>
  <printOptions headings="1"/>
  <pageMargins left="0.78740157480314965" right="0.78740157480314965" top="0.98425196850393704" bottom="0.59055118110236227" header="0.51181102362204722" footer="0.51181102362204722"/>
  <pageSetup paperSize="9" scale="78" orientation="portrait" r:id="rId1"/>
  <headerFooter alignWithMargins="0">
    <oddHeader>&amp;R&amp;"Agfa Rotis Sans Serif Ex Bold,Standard"&amp;14 &amp;"Arial Black,Standard"1. KAPITALBEDARF UND  FINANZIERUNG</oddHeader>
    <oddFooter>&amp;L&amp;6(c) IHK Halle-Dessau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opLeftCell="A19" zoomScale="130" zoomScaleNormal="130" workbookViewId="0">
      <selection activeCell="C30" sqref="C30"/>
    </sheetView>
  </sheetViews>
  <sheetFormatPr baseColWidth="10" defaultColWidth="11.25" defaultRowHeight="14.25"/>
  <cols>
    <col min="1" max="1" width="2.125" style="10" bestFit="1" customWidth="1"/>
    <col min="2" max="2" width="47.625" style="11" customWidth="1"/>
    <col min="3" max="3" width="7.875" style="7" bestFit="1" customWidth="1"/>
    <col min="4" max="4" width="11.5" style="7" bestFit="1" customWidth="1"/>
    <col min="5" max="5" width="9.875" style="11" bestFit="1" customWidth="1"/>
    <col min="6" max="6" width="7.25" style="11" customWidth="1"/>
    <col min="7" max="16384" width="11.25" style="11"/>
  </cols>
  <sheetData>
    <row r="1" spans="1:6" s="8" customFormat="1" ht="15.75">
      <c r="A1" s="10"/>
      <c r="C1" s="25"/>
      <c r="D1" s="25"/>
      <c r="E1" s="25"/>
    </row>
    <row r="2" spans="1:6" s="8" customFormat="1" ht="15.75">
      <c r="A2" s="10"/>
      <c r="B2" s="28" t="s">
        <v>97</v>
      </c>
      <c r="C2" s="136" t="s">
        <v>128</v>
      </c>
      <c r="D2" s="20" t="s">
        <v>129</v>
      </c>
      <c r="E2" s="40"/>
      <c r="F2" s="11"/>
    </row>
    <row r="3" spans="1:6" s="8" customFormat="1" ht="14.25" customHeight="1">
      <c r="A3" s="10"/>
      <c r="B3" s="44" t="s">
        <v>166</v>
      </c>
      <c r="C3" s="137"/>
      <c r="D3" s="85">
        <f>C3*12</f>
        <v>0</v>
      </c>
      <c r="E3" s="84"/>
      <c r="F3" s="11"/>
    </row>
    <row r="4" spans="1:6" s="8" customFormat="1" ht="15.75" customHeight="1">
      <c r="A4" s="10"/>
      <c r="B4" s="59" t="s">
        <v>21</v>
      </c>
      <c r="C4" s="137"/>
      <c r="D4" s="85">
        <f>C4*12</f>
        <v>0</v>
      </c>
      <c r="E4" s="84"/>
      <c r="F4" s="11"/>
    </row>
    <row r="5" spans="1:6" s="8" customFormat="1">
      <c r="A5" s="10"/>
      <c r="B5" s="59" t="s">
        <v>157</v>
      </c>
      <c r="C5" s="137"/>
      <c r="D5" s="85">
        <f>C5*12</f>
        <v>0</v>
      </c>
      <c r="E5" s="84"/>
      <c r="F5" s="11"/>
    </row>
    <row r="6" spans="1:6" s="8" customFormat="1" ht="15.75">
      <c r="A6" s="10"/>
      <c r="B6" s="60" t="s">
        <v>31</v>
      </c>
      <c r="C6" s="86">
        <f>SUM(C3:C5)</f>
        <v>0</v>
      </c>
      <c r="D6" s="86">
        <f>C6*12</f>
        <v>0</v>
      </c>
      <c r="E6"/>
      <c r="F6" s="11"/>
    </row>
    <row r="7" spans="1:6" s="8" customFormat="1" ht="15">
      <c r="B7" s="2"/>
      <c r="C7" s="138"/>
      <c r="D7" s="5"/>
      <c r="F7" s="11"/>
    </row>
    <row r="8" spans="1:6" ht="15.75">
      <c r="B8" s="27" t="s">
        <v>170</v>
      </c>
      <c r="C8" s="136" t="s">
        <v>128</v>
      </c>
      <c r="D8" s="152" t="s">
        <v>129</v>
      </c>
      <c r="E8" s="7"/>
    </row>
    <row r="9" spans="1:6">
      <c r="B9" s="44" t="s">
        <v>2</v>
      </c>
      <c r="C9" s="139"/>
      <c r="D9" s="88">
        <f t="shared" ref="D9:D17" si="0">C9*12</f>
        <v>0</v>
      </c>
      <c r="E9" s="84"/>
    </row>
    <row r="10" spans="1:6">
      <c r="B10" s="44" t="s">
        <v>12</v>
      </c>
      <c r="C10" s="139"/>
      <c r="D10" s="88">
        <f t="shared" si="0"/>
        <v>0</v>
      </c>
      <c r="E10" s="84"/>
    </row>
    <row r="11" spans="1:6">
      <c r="B11" s="44" t="s">
        <v>3</v>
      </c>
      <c r="C11" s="139"/>
      <c r="D11" s="88">
        <f t="shared" si="0"/>
        <v>0</v>
      </c>
      <c r="E11" s="84"/>
    </row>
    <row r="12" spans="1:6">
      <c r="B12" s="44" t="s">
        <v>17</v>
      </c>
      <c r="C12" s="139"/>
      <c r="D12" s="88">
        <f t="shared" si="0"/>
        <v>0</v>
      </c>
      <c r="E12" s="84"/>
    </row>
    <row r="13" spans="1:6">
      <c r="B13" s="44" t="s">
        <v>127</v>
      </c>
      <c r="C13" s="139"/>
      <c r="D13" s="88">
        <f t="shared" si="0"/>
        <v>0</v>
      </c>
      <c r="E13" s="84"/>
    </row>
    <row r="14" spans="1:6" ht="24">
      <c r="B14" s="58" t="s">
        <v>74</v>
      </c>
      <c r="C14" s="139"/>
      <c r="D14" s="88">
        <f t="shared" si="0"/>
        <v>0</v>
      </c>
      <c r="E14" s="84"/>
    </row>
    <row r="15" spans="1:6">
      <c r="B15" s="44" t="s">
        <v>75</v>
      </c>
      <c r="C15" s="139"/>
      <c r="D15" s="88">
        <f t="shared" si="0"/>
        <v>0</v>
      </c>
      <c r="E15" s="84"/>
    </row>
    <row r="16" spans="1:6" ht="24">
      <c r="B16" s="58" t="s">
        <v>174</v>
      </c>
      <c r="C16" s="139"/>
      <c r="D16" s="88">
        <f t="shared" si="0"/>
        <v>0</v>
      </c>
      <c r="E16" s="84"/>
    </row>
    <row r="17" spans="2:5">
      <c r="B17" s="44" t="s">
        <v>78</v>
      </c>
      <c r="C17" s="139"/>
      <c r="D17" s="88">
        <f t="shared" si="0"/>
        <v>0</v>
      </c>
      <c r="E17" s="84"/>
    </row>
    <row r="18" spans="2:5" ht="15.75">
      <c r="B18" s="30" t="s">
        <v>32</v>
      </c>
      <c r="C18" s="140">
        <f>SUM(C9:C17)</f>
        <v>0</v>
      </c>
      <c r="D18" s="89">
        <f>SUM(D9:D17)</f>
        <v>0</v>
      </c>
      <c r="E18" s="90"/>
    </row>
    <row r="19" spans="2:5" ht="6" customHeight="1">
      <c r="B19" s="245"/>
      <c r="C19" s="245"/>
    </row>
    <row r="20" spans="2:5" ht="15.75">
      <c r="B20" s="246" t="s">
        <v>171</v>
      </c>
      <c r="C20" s="246"/>
      <c r="E20" s="7"/>
    </row>
    <row r="21" spans="2:5">
      <c r="B21" s="44" t="s">
        <v>76</v>
      </c>
      <c r="C21" s="141">
        <v>177</v>
      </c>
      <c r="D21" s="91">
        <f t="shared" ref="D21:D30" si="1">C21*12</f>
        <v>2124</v>
      </c>
      <c r="E21" s="84" t="s">
        <v>177</v>
      </c>
    </row>
    <row r="22" spans="2:5">
      <c r="B22" s="44" t="s">
        <v>79</v>
      </c>
      <c r="C22" s="141">
        <v>267</v>
      </c>
      <c r="D22" s="91">
        <f t="shared" si="1"/>
        <v>3204</v>
      </c>
      <c r="E22" s="84" t="s">
        <v>177</v>
      </c>
    </row>
    <row r="23" spans="2:5">
      <c r="B23" s="44" t="s">
        <v>5</v>
      </c>
      <c r="C23" s="141">
        <v>73</v>
      </c>
      <c r="D23" s="91">
        <f t="shared" si="1"/>
        <v>876</v>
      </c>
      <c r="E23" s="84" t="s">
        <v>177</v>
      </c>
    </row>
    <row r="24" spans="2:5">
      <c r="B24" s="44" t="s">
        <v>6</v>
      </c>
      <c r="C24" s="141"/>
      <c r="D24" s="91">
        <f t="shared" si="1"/>
        <v>0</v>
      </c>
      <c r="E24" s="84"/>
    </row>
    <row r="25" spans="2:5">
      <c r="B25" s="44" t="s">
        <v>77</v>
      </c>
      <c r="C25" s="141"/>
      <c r="D25" s="91">
        <f t="shared" si="1"/>
        <v>0</v>
      </c>
      <c r="E25" s="84"/>
    </row>
    <row r="26" spans="2:5">
      <c r="B26" s="58" t="s">
        <v>7</v>
      </c>
      <c r="C26" s="141"/>
      <c r="D26" s="91">
        <f t="shared" si="1"/>
        <v>0</v>
      </c>
      <c r="E26" s="84"/>
    </row>
    <row r="27" spans="2:5">
      <c r="B27" s="44" t="s">
        <v>8</v>
      </c>
      <c r="C27" s="141"/>
      <c r="D27" s="91">
        <f t="shared" si="1"/>
        <v>0</v>
      </c>
      <c r="E27" s="84"/>
    </row>
    <row r="28" spans="2:5">
      <c r="B28" s="44" t="s">
        <v>9</v>
      </c>
      <c r="C28" s="141"/>
      <c r="D28" s="91">
        <f t="shared" si="1"/>
        <v>0</v>
      </c>
      <c r="E28" s="84"/>
    </row>
    <row r="29" spans="2:5">
      <c r="B29" s="96" t="s">
        <v>4</v>
      </c>
      <c r="C29" s="141"/>
      <c r="D29" s="91">
        <f t="shared" si="1"/>
        <v>0</v>
      </c>
      <c r="E29" s="84"/>
    </row>
    <row r="30" spans="2:5">
      <c r="B30" s="44" t="s">
        <v>80</v>
      </c>
      <c r="C30" s="141"/>
      <c r="D30" s="91">
        <f t="shared" si="1"/>
        <v>0</v>
      </c>
      <c r="E30" s="84"/>
    </row>
    <row r="31" spans="2:5" ht="15.75">
      <c r="B31" s="30" t="s">
        <v>33</v>
      </c>
      <c r="C31" s="142">
        <f>SUM(C21:C30)</f>
        <v>517</v>
      </c>
      <c r="D31" s="86">
        <f>SUM(D21:D30)</f>
        <v>6204</v>
      </c>
      <c r="E31" s="92"/>
    </row>
    <row r="32" spans="2:5" s="8" customFormat="1" ht="6" customHeight="1">
      <c r="B32" s="3"/>
      <c r="C32" s="29"/>
      <c r="D32" s="5"/>
    </row>
    <row r="33" spans="1:6" s="8" customFormat="1" ht="15.75">
      <c r="B33" s="30" t="s">
        <v>172</v>
      </c>
      <c r="C33" s="29"/>
      <c r="D33" s="5"/>
      <c r="E33" s="5"/>
    </row>
    <row r="34" spans="1:6" s="8" customFormat="1">
      <c r="A34" s="10"/>
      <c r="B34" s="44" t="s">
        <v>10</v>
      </c>
      <c r="C34" s="141"/>
      <c r="D34" s="91">
        <f>C34*12</f>
        <v>0</v>
      </c>
      <c r="E34" s="84"/>
    </row>
    <row r="35" spans="1:6" s="8" customFormat="1" ht="14.25" customHeight="1">
      <c r="A35" s="10"/>
      <c r="B35" s="58" t="s">
        <v>11</v>
      </c>
      <c r="C35" s="141"/>
      <c r="D35" s="91">
        <f>C35*12</f>
        <v>0</v>
      </c>
      <c r="E35" s="84"/>
    </row>
    <row r="36" spans="1:6" s="8" customFormat="1">
      <c r="A36" s="10"/>
      <c r="B36" s="44" t="s">
        <v>135</v>
      </c>
      <c r="C36" s="141"/>
      <c r="D36" s="91">
        <f>C36*12</f>
        <v>0</v>
      </c>
      <c r="E36" s="84"/>
    </row>
    <row r="37" spans="1:6" s="8" customFormat="1" ht="15.75">
      <c r="A37" s="10"/>
      <c r="B37" s="30" t="s">
        <v>34</v>
      </c>
      <c r="C37" s="142">
        <f>SUM(C34:C36)</f>
        <v>0</v>
      </c>
      <c r="D37" s="86">
        <f>SUM(D34:D36)</f>
        <v>0</v>
      </c>
      <c r="E37" s="92"/>
      <c r="F37" s="64"/>
    </row>
    <row r="38" spans="1:6" s="8" customFormat="1" ht="6" customHeight="1">
      <c r="A38" s="10"/>
      <c r="C38" s="95"/>
      <c r="D38" s="93"/>
      <c r="E38" s="84"/>
    </row>
    <row r="39" spans="1:6" ht="15.75">
      <c r="B39" s="195" t="s">
        <v>35</v>
      </c>
      <c r="C39" s="196">
        <f>C18+C31+C37</f>
        <v>517</v>
      </c>
      <c r="D39" s="197">
        <f>D18+D31+D37</f>
        <v>6204</v>
      </c>
      <c r="E39"/>
    </row>
    <row r="40" spans="1:6">
      <c r="E40"/>
    </row>
    <row r="41" spans="1:6" ht="18.75">
      <c r="B41" s="198" t="s">
        <v>143</v>
      </c>
      <c r="C41" s="199">
        <f>C39-C6</f>
        <v>517</v>
      </c>
      <c r="D41" s="200">
        <f>D39-D6</f>
        <v>6204</v>
      </c>
      <c r="E41"/>
    </row>
    <row r="42" spans="1:6" ht="24">
      <c r="B42" s="143" t="s">
        <v>134</v>
      </c>
      <c r="C42" s="144"/>
      <c r="D42" s="145"/>
    </row>
    <row r="43" spans="1:6">
      <c r="C43" s="5"/>
      <c r="D43" s="5"/>
      <c r="E43"/>
      <c r="F43"/>
    </row>
    <row r="44" spans="1:6" ht="15" customHeight="1">
      <c r="A44"/>
      <c r="B44"/>
      <c r="C44"/>
      <c r="D44"/>
      <c r="E44"/>
      <c r="F44"/>
    </row>
    <row r="45" spans="1:6">
      <c r="A45"/>
      <c r="B45"/>
      <c r="C45"/>
      <c r="D45"/>
      <c r="E45"/>
      <c r="F45"/>
    </row>
    <row r="46" spans="1:6">
      <c r="A46"/>
      <c r="B46" s="215" t="s">
        <v>175</v>
      </c>
      <c r="C46"/>
      <c r="D46"/>
      <c r="E46"/>
      <c r="F46"/>
    </row>
    <row r="47" spans="1:6">
      <c r="A47"/>
      <c r="B47" s="215" t="s">
        <v>176</v>
      </c>
      <c r="C47" s="215" t="s">
        <v>133</v>
      </c>
      <c r="D47"/>
      <c r="E47"/>
      <c r="F47"/>
    </row>
    <row r="48" spans="1:6" ht="23.25" customHeight="1">
      <c r="A48"/>
      <c r="B48"/>
      <c r="C48"/>
      <c r="D48"/>
      <c r="E48"/>
      <c r="F48"/>
    </row>
    <row r="49" spans="1:6">
      <c r="A49"/>
      <c r="B49" s="247"/>
      <c r="C49" s="248"/>
      <c r="D49" s="248"/>
      <c r="E49"/>
      <c r="F49"/>
    </row>
    <row r="50" spans="1:6" ht="7.5" customHeight="1"/>
    <row r="51" spans="1:6">
      <c r="B51" s="244" t="s">
        <v>178</v>
      </c>
      <c r="C51" s="244"/>
      <c r="D51" s="244"/>
      <c r="E51" s="244"/>
    </row>
    <row r="52" spans="1:6">
      <c r="B52" s="244" t="s">
        <v>179</v>
      </c>
      <c r="C52" s="244"/>
      <c r="D52" s="244"/>
      <c r="E52" s="244"/>
    </row>
    <row r="53" spans="1:6">
      <c r="B53" s="244" t="s">
        <v>180</v>
      </c>
      <c r="C53" s="244"/>
      <c r="D53" s="244"/>
      <c r="E53" s="244"/>
    </row>
    <row r="54" spans="1:6">
      <c r="B54" s="244" t="s">
        <v>183</v>
      </c>
      <c r="C54" s="244"/>
      <c r="D54" s="244"/>
      <c r="E54" s="244"/>
    </row>
  </sheetData>
  <sheetProtection selectLockedCells="1"/>
  <mergeCells count="7">
    <mergeCell ref="B53:E53"/>
    <mergeCell ref="B54:E54"/>
    <mergeCell ref="B19:C19"/>
    <mergeCell ref="B20:C20"/>
    <mergeCell ref="B49:D49"/>
    <mergeCell ref="B51:E51"/>
    <mergeCell ref="B52:E52"/>
  </mergeCells>
  <phoneticPr fontId="2" type="noConversion"/>
  <printOptions headings="1"/>
  <pageMargins left="0.78740157480314965" right="0.78740157480314965" top="0.98425196850393704" bottom="0.78740157480314965" header="0.51181102362204722" footer="0.51181102362204722"/>
  <pageSetup paperSize="9" scale="87" orientation="portrait" r:id="rId1"/>
  <headerFooter scaleWithDoc="0" alignWithMargins="0">
    <oddHeader xml:space="preserve">&amp;R&amp;"Arial Black,Standard" 2. PRIVATER KAPITALBEDARF </oddHeader>
    <oddFooter>&amp;L&amp;6(c) IHK Halle-Dessau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topLeftCell="C1" zoomScale="115" zoomScaleNormal="115" zoomScalePageLayoutView="145" workbookViewId="0">
      <selection activeCell="X2" sqref="X2"/>
    </sheetView>
  </sheetViews>
  <sheetFormatPr baseColWidth="10" defaultColWidth="11.25" defaultRowHeight="12.75"/>
  <cols>
    <col min="1" max="1" width="2.125" style="10" bestFit="1" customWidth="1"/>
    <col min="2" max="2" width="35.75" style="7" bestFit="1" customWidth="1"/>
    <col min="3" max="14" width="5.5" style="7" customWidth="1"/>
    <col min="15" max="15" width="6.375" style="47" bestFit="1" customWidth="1"/>
    <col min="16" max="23" width="5.5" style="7" customWidth="1"/>
    <col min="24" max="24" width="6.375" style="7" bestFit="1" customWidth="1"/>
    <col min="25" max="25" width="5.25" style="7" hidden="1" customWidth="1"/>
    <col min="26" max="16384" width="11.25" style="7"/>
  </cols>
  <sheetData>
    <row r="1" spans="2:25" ht="15">
      <c r="C1" s="249" t="s">
        <v>185</v>
      </c>
      <c r="D1" s="249"/>
      <c r="E1" s="249"/>
      <c r="F1" s="249"/>
      <c r="G1" s="249"/>
      <c r="H1" s="249"/>
      <c r="I1" s="249"/>
      <c r="J1" s="249"/>
      <c r="K1" s="249"/>
      <c r="L1" s="249"/>
      <c r="M1" s="249"/>
      <c r="N1" s="249"/>
      <c r="O1" s="249"/>
      <c r="P1" s="249" t="s">
        <v>186</v>
      </c>
      <c r="Q1" s="249"/>
      <c r="R1" s="249"/>
      <c r="S1" s="249"/>
      <c r="T1" s="249"/>
      <c r="U1" s="249"/>
      <c r="V1" s="249"/>
      <c r="W1" s="249"/>
      <c r="X1" s="249"/>
      <c r="Y1" s="63"/>
    </row>
    <row r="2" spans="2:25" ht="15">
      <c r="B2" s="25" t="s">
        <v>98</v>
      </c>
      <c r="C2" s="20" t="s">
        <v>107</v>
      </c>
      <c r="D2" s="20" t="s">
        <v>108</v>
      </c>
      <c r="E2" s="20" t="s">
        <v>109</v>
      </c>
      <c r="F2" s="20" t="s">
        <v>110</v>
      </c>
      <c r="G2" s="20" t="s">
        <v>111</v>
      </c>
      <c r="H2" s="20" t="s">
        <v>112</v>
      </c>
      <c r="I2" s="20" t="s">
        <v>113</v>
      </c>
      <c r="J2" s="20" t="s">
        <v>114</v>
      </c>
      <c r="K2" s="20" t="s">
        <v>115</v>
      </c>
      <c r="L2" s="20" t="s">
        <v>116</v>
      </c>
      <c r="M2" s="20" t="s">
        <v>117</v>
      </c>
      <c r="N2" s="20" t="s">
        <v>118</v>
      </c>
      <c r="O2" s="62">
        <v>2020</v>
      </c>
      <c r="P2" s="20" t="s">
        <v>160</v>
      </c>
      <c r="Q2" s="20" t="s">
        <v>161</v>
      </c>
      <c r="R2" s="20" t="s">
        <v>162</v>
      </c>
      <c r="S2" s="20" t="s">
        <v>163</v>
      </c>
      <c r="T2" s="20" t="s">
        <v>164</v>
      </c>
      <c r="U2" s="20" t="s">
        <v>165</v>
      </c>
      <c r="V2" s="20" t="s">
        <v>119</v>
      </c>
      <c r="W2" s="20" t="s">
        <v>120</v>
      </c>
      <c r="X2" s="62">
        <v>2021</v>
      </c>
      <c r="Y2" s="41" t="s">
        <v>87</v>
      </c>
    </row>
    <row r="3" spans="2:25">
      <c r="B3" s="42" t="s">
        <v>89</v>
      </c>
      <c r="C3" s="97"/>
      <c r="D3" s="100"/>
      <c r="E3" s="98"/>
      <c r="F3" s="201"/>
      <c r="G3" s="202"/>
      <c r="H3" s="202"/>
      <c r="I3" s="202"/>
      <c r="J3" s="202"/>
      <c r="K3" s="202"/>
      <c r="L3" s="202"/>
      <c r="M3" s="202"/>
      <c r="N3" s="203"/>
      <c r="O3" s="99">
        <f>SUM(C3:N3)</f>
        <v>0</v>
      </c>
      <c r="P3" s="97"/>
      <c r="Q3" s="100"/>
      <c r="R3" s="98"/>
      <c r="S3" s="201"/>
      <c r="T3" s="202"/>
      <c r="U3" s="203"/>
      <c r="V3" s="204"/>
      <c r="W3" s="203"/>
      <c r="X3" s="99">
        <f>SUM(P3:W3)</f>
        <v>0</v>
      </c>
    </row>
    <row r="4" spans="2:25">
      <c r="B4" s="42" t="s">
        <v>18</v>
      </c>
      <c r="C4" s="97"/>
      <c r="D4" s="98"/>
      <c r="E4" s="98"/>
      <c r="F4" s="98"/>
      <c r="G4" s="98"/>
      <c r="H4" s="98"/>
      <c r="I4" s="98"/>
      <c r="J4" s="98"/>
      <c r="K4" s="98"/>
      <c r="L4" s="98"/>
      <c r="M4" s="98"/>
      <c r="N4" s="98"/>
      <c r="O4" s="99">
        <f>SUM(C4:N4)</f>
        <v>0</v>
      </c>
      <c r="P4" s="97"/>
      <c r="Q4" s="98"/>
      <c r="R4" s="98"/>
      <c r="S4" s="98"/>
      <c r="T4" s="98"/>
      <c r="U4" s="98"/>
      <c r="V4" s="134"/>
      <c r="W4" s="98"/>
      <c r="X4" s="99">
        <f>SUM(P4:W4)</f>
        <v>0</v>
      </c>
    </row>
    <row r="5" spans="2:25">
      <c r="B5" s="42" t="s">
        <v>83</v>
      </c>
      <c r="C5" s="97"/>
      <c r="D5" s="100"/>
      <c r="E5" s="98"/>
      <c r="F5" s="98"/>
      <c r="G5" s="98"/>
      <c r="H5" s="98"/>
      <c r="I5" s="98"/>
      <c r="J5" s="98"/>
      <c r="K5" s="98"/>
      <c r="L5" s="98"/>
      <c r="M5" s="98"/>
      <c r="N5" s="98"/>
      <c r="O5" s="101">
        <f>SUM(C5:N5)</f>
        <v>0</v>
      </c>
      <c r="P5" s="97"/>
      <c r="Q5" s="100"/>
      <c r="R5" s="98"/>
      <c r="S5" s="98"/>
      <c r="T5" s="98"/>
      <c r="U5" s="98"/>
      <c r="V5" s="134"/>
      <c r="W5" s="98"/>
      <c r="X5" s="99">
        <f>SUM(P5:W5)</f>
        <v>0</v>
      </c>
    </row>
    <row r="6" spans="2:25">
      <c r="B6" s="42" t="s">
        <v>144</v>
      </c>
      <c r="C6" s="97"/>
      <c r="D6" s="100"/>
      <c r="E6" s="98"/>
      <c r="F6" s="98"/>
      <c r="G6" s="98"/>
      <c r="H6" s="98"/>
      <c r="I6" s="98"/>
      <c r="J6" s="98"/>
      <c r="K6" s="98"/>
      <c r="L6" s="98"/>
      <c r="M6" s="98"/>
      <c r="N6" s="98"/>
      <c r="O6" s="99">
        <f>SUM(C6:N6)</f>
        <v>0</v>
      </c>
      <c r="P6" s="97"/>
      <c r="Q6" s="100"/>
      <c r="R6" s="98"/>
      <c r="S6" s="98"/>
      <c r="T6" s="98"/>
      <c r="U6" s="98"/>
      <c r="V6" s="134"/>
      <c r="W6" s="98"/>
      <c r="X6" s="99">
        <f>SUM(P6:W6)</f>
        <v>0</v>
      </c>
    </row>
    <row r="7" spans="2:25" ht="15">
      <c r="B7" s="189" t="s">
        <v>36</v>
      </c>
      <c r="C7" s="212">
        <f>C3+C4+C5+C6</f>
        <v>0</v>
      </c>
      <c r="D7" s="213">
        <f t="shared" ref="D7:N7" si="0">SUM(D3:D6)</f>
        <v>0</v>
      </c>
      <c r="E7" s="213">
        <f t="shared" si="0"/>
        <v>0</v>
      </c>
      <c r="F7" s="213">
        <f t="shared" si="0"/>
        <v>0</v>
      </c>
      <c r="G7" s="213">
        <f t="shared" si="0"/>
        <v>0</v>
      </c>
      <c r="H7" s="213">
        <f t="shared" si="0"/>
        <v>0</v>
      </c>
      <c r="I7" s="213">
        <f t="shared" si="0"/>
        <v>0</v>
      </c>
      <c r="J7" s="213">
        <f t="shared" si="0"/>
        <v>0</v>
      </c>
      <c r="K7" s="213">
        <f t="shared" si="0"/>
        <v>0</v>
      </c>
      <c r="L7" s="213">
        <f t="shared" si="0"/>
        <v>0</v>
      </c>
      <c r="M7" s="213">
        <f t="shared" si="0"/>
        <v>0</v>
      </c>
      <c r="N7" s="213">
        <f t="shared" si="0"/>
        <v>0</v>
      </c>
      <c r="O7" s="213">
        <f>SUM(C7:N7)</f>
        <v>0</v>
      </c>
      <c r="P7" s="212">
        <f>P3+P4+P5+P6</f>
        <v>0</v>
      </c>
      <c r="Q7" s="213">
        <f t="shared" ref="Q7:X7" si="1">SUM(Q3:Q6)</f>
        <v>0</v>
      </c>
      <c r="R7" s="213">
        <f t="shared" si="1"/>
        <v>0</v>
      </c>
      <c r="S7" s="213">
        <f t="shared" si="1"/>
        <v>0</v>
      </c>
      <c r="T7" s="213">
        <f t="shared" si="1"/>
        <v>0</v>
      </c>
      <c r="U7" s="213">
        <f t="shared" si="1"/>
        <v>0</v>
      </c>
      <c r="V7" s="213">
        <f t="shared" si="1"/>
        <v>0</v>
      </c>
      <c r="W7" s="213">
        <f t="shared" si="1"/>
        <v>0</v>
      </c>
      <c r="X7" s="214">
        <f t="shared" si="1"/>
        <v>0</v>
      </c>
    </row>
    <row r="8" spans="2:25">
      <c r="B8" s="4"/>
      <c r="C8" s="31"/>
      <c r="D8" s="5"/>
      <c r="E8" s="5"/>
    </row>
    <row r="9" spans="2:25">
      <c r="B9" s="42" t="s">
        <v>94</v>
      </c>
      <c r="C9" s="97">
        <f>'1. Kapitalbedarfsplan'!C15</f>
        <v>0</v>
      </c>
      <c r="D9" s="100"/>
      <c r="E9" s="100"/>
      <c r="F9" s="100"/>
      <c r="G9" s="100"/>
      <c r="H9" s="100"/>
      <c r="I9" s="100"/>
      <c r="J9" s="100"/>
      <c r="K9" s="100"/>
      <c r="L9" s="100"/>
      <c r="M9" s="100"/>
      <c r="N9" s="98"/>
      <c r="O9" s="99">
        <f>SUM(C9:N9)</f>
        <v>0</v>
      </c>
      <c r="P9" s="87"/>
      <c r="Q9" s="205"/>
      <c r="R9" s="205"/>
      <c r="S9" s="205"/>
      <c r="T9" s="205"/>
      <c r="U9" s="132"/>
      <c r="V9" s="133"/>
      <c r="W9" s="132"/>
      <c r="X9" s="131">
        <f>SUM(P9:W9)</f>
        <v>0</v>
      </c>
    </row>
    <row r="10" spans="2:25">
      <c r="B10" s="43" t="s">
        <v>95</v>
      </c>
      <c r="C10" s="103">
        <f>'1. Kapitalbedarfsplan'!C16</f>
        <v>0</v>
      </c>
      <c r="D10" s="104"/>
      <c r="E10" s="104"/>
      <c r="F10" s="104"/>
      <c r="G10" s="104"/>
      <c r="H10" s="104"/>
      <c r="I10" s="104"/>
      <c r="J10" s="104"/>
      <c r="K10" s="104"/>
      <c r="L10" s="104"/>
      <c r="M10" s="104"/>
      <c r="N10" s="105"/>
      <c r="O10" s="99">
        <f>SUM(C10:N10)</f>
        <v>0</v>
      </c>
      <c r="P10" s="127"/>
      <c r="Q10" s="128"/>
      <c r="R10" s="128"/>
      <c r="S10" s="128"/>
      <c r="T10" s="128"/>
      <c r="U10" s="129"/>
      <c r="V10" s="130"/>
      <c r="W10" s="129"/>
      <c r="X10" s="131">
        <f>SUM(P10:W10)</f>
        <v>0</v>
      </c>
    </row>
    <row r="11" spans="2:25">
      <c r="B11" s="61" t="s">
        <v>90</v>
      </c>
      <c r="C11" s="97">
        <f>'1. Kapitalbedarfsplan'!C34</f>
        <v>0</v>
      </c>
      <c r="D11" s="98"/>
      <c r="E11" s="98"/>
      <c r="F11" s="98"/>
      <c r="G11" s="98"/>
      <c r="H11" s="98"/>
      <c r="I11" s="98"/>
      <c r="J11" s="98"/>
      <c r="K11" s="98"/>
      <c r="L11" s="98"/>
      <c r="M11" s="98"/>
      <c r="N11" s="98"/>
      <c r="O11" s="99">
        <f>SUM(C11:N11)</f>
        <v>0</v>
      </c>
      <c r="P11" s="87"/>
      <c r="Q11" s="132"/>
      <c r="R11" s="132"/>
      <c r="S11" s="132"/>
      <c r="T11" s="132"/>
      <c r="U11" s="132"/>
      <c r="V11" s="133"/>
      <c r="W11" s="132"/>
      <c r="X11" s="131">
        <f>SUM(P11:W11)</f>
        <v>0</v>
      </c>
    </row>
    <row r="12" spans="2:25" ht="35.25">
      <c r="B12" s="51" t="s">
        <v>167</v>
      </c>
      <c r="C12" s="97"/>
      <c r="D12" s="98"/>
      <c r="E12" s="98"/>
      <c r="F12" s="98"/>
      <c r="G12" s="98"/>
      <c r="H12" s="98"/>
      <c r="I12" s="98"/>
      <c r="J12" s="98"/>
      <c r="K12" s="98"/>
      <c r="L12" s="98"/>
      <c r="M12" s="98"/>
      <c r="N12" s="98"/>
      <c r="O12" s="99">
        <f>SUM(C12:N12)</f>
        <v>0</v>
      </c>
      <c r="P12" s="87"/>
      <c r="Q12" s="132"/>
      <c r="R12" s="132"/>
      <c r="S12" s="132"/>
      <c r="T12" s="132"/>
      <c r="U12" s="132"/>
      <c r="V12" s="133"/>
      <c r="W12" s="132"/>
      <c r="X12" s="131">
        <f>SUM(P12:W12)</f>
        <v>0</v>
      </c>
    </row>
    <row r="13" spans="2:25" ht="15">
      <c r="B13" s="48" t="s">
        <v>105</v>
      </c>
      <c r="C13" s="76">
        <f>C7-C9-C10-C11-C12</f>
        <v>0</v>
      </c>
      <c r="D13" s="76">
        <f t="shared" ref="D13:N13" si="2">D7-D9-D10-D11-D12</f>
        <v>0</v>
      </c>
      <c r="E13" s="76">
        <f t="shared" si="2"/>
        <v>0</v>
      </c>
      <c r="F13" s="76">
        <f t="shared" si="2"/>
        <v>0</v>
      </c>
      <c r="G13" s="76">
        <f t="shared" si="2"/>
        <v>0</v>
      </c>
      <c r="H13" s="76">
        <f t="shared" si="2"/>
        <v>0</v>
      </c>
      <c r="I13" s="76">
        <f t="shared" si="2"/>
        <v>0</v>
      </c>
      <c r="J13" s="76">
        <f t="shared" si="2"/>
        <v>0</v>
      </c>
      <c r="K13" s="76">
        <f t="shared" si="2"/>
        <v>0</v>
      </c>
      <c r="L13" s="76">
        <f t="shared" si="2"/>
        <v>0</v>
      </c>
      <c r="M13" s="76">
        <f t="shared" si="2"/>
        <v>0</v>
      </c>
      <c r="N13" s="76">
        <f t="shared" si="2"/>
        <v>0</v>
      </c>
      <c r="O13" s="102">
        <f>SUM(C13:N13)</f>
        <v>0</v>
      </c>
      <c r="P13" s="94">
        <f>P7-P9-P10-P11-P12</f>
        <v>0</v>
      </c>
      <c r="Q13" s="94">
        <f t="shared" ref="Q13:W13" si="3">Q7-Q9-Q10-Q11-Q12</f>
        <v>0</v>
      </c>
      <c r="R13" s="94">
        <f t="shared" si="3"/>
        <v>0</v>
      </c>
      <c r="S13" s="94">
        <f t="shared" si="3"/>
        <v>0</v>
      </c>
      <c r="T13" s="94">
        <f t="shared" si="3"/>
        <v>0</v>
      </c>
      <c r="U13" s="94">
        <f t="shared" si="3"/>
        <v>0</v>
      </c>
      <c r="V13" s="94">
        <f t="shared" si="3"/>
        <v>0</v>
      </c>
      <c r="W13" s="94">
        <f t="shared" si="3"/>
        <v>0</v>
      </c>
      <c r="X13" s="117">
        <f>SUM(P13:W13)</f>
        <v>0</v>
      </c>
    </row>
    <row r="14" spans="2:25" ht="6" customHeight="1">
      <c r="B14" s="6"/>
      <c r="C14" s="6"/>
      <c r="D14" s="6"/>
      <c r="E14" s="6"/>
    </row>
    <row r="15" spans="2:25" ht="15">
      <c r="B15" s="232" t="s">
        <v>141</v>
      </c>
      <c r="C15" s="232"/>
      <c r="D15" s="232"/>
      <c r="E15" s="232"/>
    </row>
    <row r="16" spans="2:25">
      <c r="B16" s="51" t="s">
        <v>121</v>
      </c>
      <c r="C16" s="113">
        <f>'1. Kapitalbedarfsplan'!C8</f>
        <v>0</v>
      </c>
      <c r="D16" s="98"/>
      <c r="E16" s="98"/>
      <c r="F16" s="98"/>
      <c r="G16" s="98"/>
      <c r="H16" s="98"/>
      <c r="I16" s="98"/>
      <c r="J16" s="98"/>
      <c r="K16" s="98"/>
      <c r="L16" s="98"/>
      <c r="M16" s="98"/>
      <c r="N16" s="98"/>
      <c r="O16" s="99">
        <f>SUM(C16:N16)</f>
        <v>0</v>
      </c>
      <c r="P16" s="113"/>
      <c r="Q16" s="98"/>
      <c r="R16" s="98"/>
      <c r="S16" s="98"/>
      <c r="T16" s="98"/>
      <c r="U16" s="98"/>
      <c r="V16" s="134"/>
      <c r="W16" s="98"/>
      <c r="X16" s="99">
        <f>SUM(P16:W16)</f>
        <v>0</v>
      </c>
    </row>
    <row r="17" spans="2:24">
      <c r="B17" s="42" t="s">
        <v>84</v>
      </c>
      <c r="C17" s="106">
        <f>'1. Kapitalbedarfsplan'!C19-C9-C10</f>
        <v>0</v>
      </c>
      <c r="D17" s="107"/>
      <c r="E17" s="108"/>
      <c r="F17" s="109"/>
      <c r="G17" s="109"/>
      <c r="H17" s="109"/>
      <c r="I17" s="109"/>
      <c r="J17" s="109"/>
      <c r="K17" s="109"/>
      <c r="L17" s="109"/>
      <c r="M17" s="109"/>
      <c r="N17" s="109"/>
      <c r="O17" s="99">
        <f>C17</f>
        <v>0</v>
      </c>
      <c r="P17" s="124"/>
      <c r="Q17" s="108"/>
      <c r="R17" s="108"/>
      <c r="S17" s="109"/>
      <c r="T17" s="109"/>
      <c r="U17" s="109"/>
      <c r="V17" s="109"/>
      <c r="W17" s="109"/>
      <c r="X17" s="125"/>
    </row>
    <row r="18" spans="2:24">
      <c r="B18" s="49" t="s">
        <v>41</v>
      </c>
      <c r="C18" s="72">
        <f>'1. Kapitalbedarfsplan'!C23</f>
        <v>0</v>
      </c>
      <c r="D18" s="110"/>
      <c r="E18" s="110"/>
      <c r="F18" s="111"/>
      <c r="G18" s="111"/>
      <c r="H18" s="111"/>
      <c r="I18" s="111"/>
      <c r="J18" s="111"/>
      <c r="K18" s="111"/>
      <c r="L18" s="111"/>
      <c r="M18" s="111"/>
      <c r="N18" s="112"/>
      <c r="O18" s="99">
        <f t="shared" ref="O18:O37" si="4">SUM(B18:N18)</f>
        <v>0</v>
      </c>
      <c r="P18" s="72"/>
      <c r="Q18" s="110"/>
      <c r="R18" s="110"/>
      <c r="S18" s="111"/>
      <c r="T18" s="111"/>
      <c r="U18" s="112"/>
      <c r="V18" s="126"/>
      <c r="W18" s="112"/>
      <c r="X18" s="99">
        <f t="shared" ref="X18:X37" si="5">SUM(P18:W18)</f>
        <v>0</v>
      </c>
    </row>
    <row r="19" spans="2:24">
      <c r="B19" s="42" t="s">
        <v>55</v>
      </c>
      <c r="C19" s="113">
        <f>'1. Kapitalbedarfsplan'!C24</f>
        <v>0</v>
      </c>
      <c r="D19" s="114"/>
      <c r="E19" s="114"/>
      <c r="F19" s="115"/>
      <c r="G19" s="115"/>
      <c r="H19" s="115"/>
      <c r="I19" s="115"/>
      <c r="J19" s="115"/>
      <c r="K19" s="115"/>
      <c r="L19" s="115"/>
      <c r="M19" s="115"/>
      <c r="N19" s="116"/>
      <c r="O19" s="99">
        <f t="shared" si="4"/>
        <v>0</v>
      </c>
      <c r="P19" s="113"/>
      <c r="Q19" s="114"/>
      <c r="R19" s="114"/>
      <c r="S19" s="115"/>
      <c r="T19" s="115"/>
      <c r="U19" s="116"/>
      <c r="V19" s="126"/>
      <c r="W19" s="116"/>
      <c r="X19" s="99">
        <f t="shared" si="5"/>
        <v>0</v>
      </c>
    </row>
    <row r="20" spans="2:24">
      <c r="B20" s="42" t="s">
        <v>85</v>
      </c>
      <c r="C20" s="113">
        <f>'1. Kapitalbedarfsplan'!C25</f>
        <v>0</v>
      </c>
      <c r="D20" s="114"/>
      <c r="E20" s="114"/>
      <c r="F20" s="115"/>
      <c r="G20" s="115"/>
      <c r="H20" s="115"/>
      <c r="I20" s="115"/>
      <c r="J20" s="115"/>
      <c r="K20" s="115"/>
      <c r="L20" s="115"/>
      <c r="M20" s="115"/>
      <c r="N20" s="116"/>
      <c r="O20" s="99">
        <f t="shared" si="4"/>
        <v>0</v>
      </c>
      <c r="P20" s="113"/>
      <c r="Q20" s="114"/>
      <c r="R20" s="114"/>
      <c r="S20" s="115"/>
      <c r="T20" s="115"/>
      <c r="U20" s="116"/>
      <c r="V20" s="126"/>
      <c r="W20" s="116"/>
      <c r="X20" s="99">
        <f t="shared" si="5"/>
        <v>0</v>
      </c>
    </row>
    <row r="21" spans="2:24" ht="23.25" customHeight="1">
      <c r="B21" s="51" t="s">
        <v>145</v>
      </c>
      <c r="C21" s="113">
        <f>'1. Kapitalbedarfsplan'!C26</f>
        <v>0</v>
      </c>
      <c r="D21" s="114"/>
      <c r="E21" s="114"/>
      <c r="F21" s="115"/>
      <c r="G21" s="115"/>
      <c r="H21" s="115"/>
      <c r="I21" s="115"/>
      <c r="J21" s="115"/>
      <c r="K21" s="115"/>
      <c r="L21" s="115"/>
      <c r="M21" s="115"/>
      <c r="N21" s="116"/>
      <c r="O21" s="99">
        <f t="shared" si="4"/>
        <v>0</v>
      </c>
      <c r="P21" s="113"/>
      <c r="Q21" s="114"/>
      <c r="R21" s="114"/>
      <c r="S21" s="115"/>
      <c r="T21" s="115"/>
      <c r="U21" s="116"/>
      <c r="V21" s="126"/>
      <c r="W21" s="116"/>
      <c r="X21" s="99">
        <f t="shared" si="5"/>
        <v>0</v>
      </c>
    </row>
    <row r="22" spans="2:24">
      <c r="B22" s="42" t="s">
        <v>39</v>
      </c>
      <c r="C22" s="113">
        <f>'1. Kapitalbedarfsplan'!C27</f>
        <v>0</v>
      </c>
      <c r="D22" s="114"/>
      <c r="E22" s="114"/>
      <c r="F22" s="115"/>
      <c r="G22" s="115"/>
      <c r="H22" s="115"/>
      <c r="I22" s="115"/>
      <c r="J22" s="115"/>
      <c r="K22" s="115"/>
      <c r="L22" s="115"/>
      <c r="M22" s="115"/>
      <c r="N22" s="116"/>
      <c r="O22" s="99">
        <f t="shared" si="4"/>
        <v>0</v>
      </c>
      <c r="P22" s="113"/>
      <c r="Q22" s="114"/>
      <c r="R22" s="114"/>
      <c r="S22" s="115"/>
      <c r="T22" s="115"/>
      <c r="U22" s="116"/>
      <c r="V22" s="126"/>
      <c r="W22" s="116"/>
      <c r="X22" s="99">
        <f t="shared" si="5"/>
        <v>0</v>
      </c>
    </row>
    <row r="23" spans="2:24">
      <c r="B23" s="42" t="s">
        <v>136</v>
      </c>
      <c r="C23" s="113">
        <f>'1. Kapitalbedarfsplan'!C28</f>
        <v>0</v>
      </c>
      <c r="D23" s="114"/>
      <c r="E23" s="114"/>
      <c r="F23" s="115"/>
      <c r="G23" s="115"/>
      <c r="H23" s="115"/>
      <c r="I23" s="115"/>
      <c r="J23" s="115"/>
      <c r="K23" s="115"/>
      <c r="L23" s="115"/>
      <c r="M23" s="115"/>
      <c r="N23" s="116"/>
      <c r="O23" s="99">
        <f t="shared" si="4"/>
        <v>0</v>
      </c>
      <c r="P23" s="113"/>
      <c r="Q23" s="114"/>
      <c r="R23" s="114"/>
      <c r="S23" s="115"/>
      <c r="T23" s="115"/>
      <c r="U23" s="116"/>
      <c r="V23" s="126"/>
      <c r="W23" s="116"/>
      <c r="X23" s="99">
        <f t="shared" si="5"/>
        <v>0</v>
      </c>
    </row>
    <row r="24" spans="2:24">
      <c r="B24" s="51" t="s">
        <v>137</v>
      </c>
      <c r="C24" s="113">
        <f>'1. Kapitalbedarfsplan'!C29</f>
        <v>0</v>
      </c>
      <c r="D24" s="114"/>
      <c r="E24" s="114"/>
      <c r="F24" s="115"/>
      <c r="G24" s="115"/>
      <c r="H24" s="115"/>
      <c r="I24" s="115"/>
      <c r="J24" s="115"/>
      <c r="K24" s="115"/>
      <c r="L24" s="115"/>
      <c r="M24" s="115"/>
      <c r="N24" s="116"/>
      <c r="O24" s="99">
        <f t="shared" si="4"/>
        <v>0</v>
      </c>
      <c r="P24" s="113"/>
      <c r="Q24" s="114"/>
      <c r="R24" s="114"/>
      <c r="S24" s="115"/>
      <c r="T24" s="115"/>
      <c r="U24" s="116"/>
      <c r="V24" s="126"/>
      <c r="W24" s="116"/>
      <c r="X24" s="99">
        <f t="shared" si="5"/>
        <v>0</v>
      </c>
    </row>
    <row r="25" spans="2:24" ht="12" customHeight="1">
      <c r="B25" s="42" t="s">
        <v>86</v>
      </c>
      <c r="C25" s="113">
        <f>'1. Kapitalbedarfsplan'!C30</f>
        <v>0</v>
      </c>
      <c r="D25" s="114"/>
      <c r="E25" s="114"/>
      <c r="F25" s="115"/>
      <c r="G25" s="115"/>
      <c r="H25" s="115"/>
      <c r="I25" s="115"/>
      <c r="J25" s="115"/>
      <c r="K25" s="115"/>
      <c r="L25" s="115"/>
      <c r="M25" s="115"/>
      <c r="N25" s="116"/>
      <c r="O25" s="99">
        <f t="shared" si="4"/>
        <v>0</v>
      </c>
      <c r="P25" s="113"/>
      <c r="Q25" s="114"/>
      <c r="R25" s="114"/>
      <c r="S25" s="115"/>
      <c r="T25" s="115"/>
      <c r="U25" s="116"/>
      <c r="V25" s="126"/>
      <c r="W25" s="116"/>
      <c r="X25" s="99">
        <f t="shared" si="5"/>
        <v>0</v>
      </c>
    </row>
    <row r="26" spans="2:24" ht="12" customHeight="1">
      <c r="B26" s="51" t="s">
        <v>88</v>
      </c>
      <c r="C26" s="113">
        <f>'1. Kapitalbedarfsplan'!C31</f>
        <v>0</v>
      </c>
      <c r="D26" s="114"/>
      <c r="E26" s="114"/>
      <c r="F26" s="115"/>
      <c r="G26" s="115"/>
      <c r="H26" s="115"/>
      <c r="I26" s="115"/>
      <c r="J26" s="115"/>
      <c r="K26" s="115"/>
      <c r="L26" s="115"/>
      <c r="M26" s="115"/>
      <c r="N26" s="116"/>
      <c r="O26" s="99">
        <f t="shared" si="4"/>
        <v>0</v>
      </c>
      <c r="P26" s="113"/>
      <c r="Q26" s="114"/>
      <c r="R26" s="114"/>
      <c r="S26" s="115"/>
      <c r="T26" s="115"/>
      <c r="U26" s="116"/>
      <c r="V26" s="126"/>
      <c r="W26" s="116"/>
      <c r="X26" s="99">
        <f t="shared" si="5"/>
        <v>0</v>
      </c>
    </row>
    <row r="27" spans="2:24" ht="12" customHeight="1">
      <c r="B27" s="42" t="s">
        <v>62</v>
      </c>
      <c r="C27" s="113">
        <f>'1. Kapitalbedarfsplan'!C32</f>
        <v>0</v>
      </c>
      <c r="D27" s="114"/>
      <c r="E27" s="114"/>
      <c r="F27" s="115"/>
      <c r="G27" s="115"/>
      <c r="H27" s="115"/>
      <c r="I27" s="115"/>
      <c r="J27" s="115"/>
      <c r="K27" s="115"/>
      <c r="L27" s="115"/>
      <c r="M27" s="115"/>
      <c r="N27" s="116"/>
      <c r="O27" s="99">
        <f t="shared" si="4"/>
        <v>0</v>
      </c>
      <c r="P27" s="113"/>
      <c r="Q27" s="114"/>
      <c r="R27" s="114"/>
      <c r="S27" s="115"/>
      <c r="T27" s="115"/>
      <c r="U27" s="116"/>
      <c r="V27" s="126"/>
      <c r="W27" s="116"/>
      <c r="X27" s="99">
        <f t="shared" si="5"/>
        <v>0</v>
      </c>
    </row>
    <row r="28" spans="2:24" ht="12" customHeight="1">
      <c r="B28" s="42" t="s">
        <v>138</v>
      </c>
      <c r="C28" s="113">
        <f>'1. Kapitalbedarfsplan'!C33</f>
        <v>0</v>
      </c>
      <c r="D28" s="114"/>
      <c r="E28" s="114"/>
      <c r="F28" s="115"/>
      <c r="G28" s="115"/>
      <c r="H28" s="115"/>
      <c r="I28" s="115"/>
      <c r="J28" s="115"/>
      <c r="K28" s="115"/>
      <c r="L28" s="115"/>
      <c r="M28" s="115"/>
      <c r="N28" s="116"/>
      <c r="O28" s="99">
        <f t="shared" si="4"/>
        <v>0</v>
      </c>
      <c r="P28" s="113"/>
      <c r="Q28" s="114"/>
      <c r="R28" s="114"/>
      <c r="S28" s="115"/>
      <c r="T28" s="115"/>
      <c r="U28" s="116"/>
      <c r="V28" s="126"/>
      <c r="W28" s="116"/>
      <c r="X28" s="99">
        <f t="shared" si="5"/>
        <v>0</v>
      </c>
    </row>
    <row r="29" spans="2:24" ht="12" customHeight="1">
      <c r="B29" s="42" t="s">
        <v>123</v>
      </c>
      <c r="C29" s="113">
        <f>'1. Kapitalbedarfsplan'!C35</f>
        <v>0</v>
      </c>
      <c r="D29" s="114"/>
      <c r="E29" s="114"/>
      <c r="F29" s="115"/>
      <c r="G29" s="115"/>
      <c r="H29" s="115"/>
      <c r="I29" s="115"/>
      <c r="J29" s="115"/>
      <c r="K29" s="115"/>
      <c r="L29" s="115"/>
      <c r="M29" s="115"/>
      <c r="N29" s="116"/>
      <c r="O29" s="99">
        <f t="shared" si="4"/>
        <v>0</v>
      </c>
      <c r="P29" s="113"/>
      <c r="Q29" s="114"/>
      <c r="R29" s="114"/>
      <c r="S29" s="115"/>
      <c r="T29" s="115"/>
      <c r="U29" s="116"/>
      <c r="V29" s="126"/>
      <c r="W29" s="116"/>
      <c r="X29" s="99">
        <f t="shared" si="5"/>
        <v>0</v>
      </c>
    </row>
    <row r="30" spans="2:24" ht="12" customHeight="1">
      <c r="B30" s="42" t="s">
        <v>0</v>
      </c>
      <c r="C30" s="113">
        <f>'1. Kapitalbedarfsplan'!C36</f>
        <v>0</v>
      </c>
      <c r="D30" s="114"/>
      <c r="E30" s="114"/>
      <c r="F30" s="115"/>
      <c r="G30" s="115"/>
      <c r="H30" s="115"/>
      <c r="I30" s="115"/>
      <c r="J30" s="115"/>
      <c r="K30" s="115"/>
      <c r="L30" s="115"/>
      <c r="M30" s="115"/>
      <c r="N30" s="116"/>
      <c r="O30" s="99">
        <f t="shared" si="4"/>
        <v>0</v>
      </c>
      <c r="P30" s="113"/>
      <c r="Q30" s="114"/>
      <c r="R30" s="114"/>
      <c r="S30" s="115"/>
      <c r="T30" s="115"/>
      <c r="U30" s="116"/>
      <c r="V30" s="126"/>
      <c r="W30" s="116"/>
      <c r="X30" s="99">
        <f t="shared" si="5"/>
        <v>0</v>
      </c>
    </row>
    <row r="31" spans="2:24" ht="12" customHeight="1">
      <c r="B31" s="42" t="s">
        <v>13</v>
      </c>
      <c r="C31" s="113">
        <f>'1. Kapitalbedarfsplan'!C37</f>
        <v>0</v>
      </c>
      <c r="D31" s="114"/>
      <c r="E31" s="114"/>
      <c r="F31" s="115"/>
      <c r="G31" s="115"/>
      <c r="H31" s="115"/>
      <c r="I31" s="115"/>
      <c r="J31" s="115"/>
      <c r="K31" s="115"/>
      <c r="L31" s="115"/>
      <c r="M31" s="115"/>
      <c r="N31" s="116"/>
      <c r="O31" s="99">
        <f t="shared" si="4"/>
        <v>0</v>
      </c>
      <c r="P31" s="113"/>
      <c r="Q31" s="114"/>
      <c r="R31" s="114"/>
      <c r="S31" s="115"/>
      <c r="T31" s="115"/>
      <c r="U31" s="116"/>
      <c r="V31" s="126"/>
      <c r="W31" s="116"/>
      <c r="X31" s="99">
        <f t="shared" si="5"/>
        <v>0</v>
      </c>
    </row>
    <row r="32" spans="2:24">
      <c r="B32" s="42" t="s">
        <v>91</v>
      </c>
      <c r="C32" s="113">
        <f>'1. Kapitalbedarfsplan'!C38</f>
        <v>0</v>
      </c>
      <c r="D32" s="114"/>
      <c r="E32" s="114"/>
      <c r="F32" s="115"/>
      <c r="G32" s="115"/>
      <c r="H32" s="115"/>
      <c r="I32" s="115"/>
      <c r="J32" s="115"/>
      <c r="K32" s="115"/>
      <c r="L32" s="115"/>
      <c r="M32" s="115"/>
      <c r="N32" s="116"/>
      <c r="O32" s="99">
        <f t="shared" si="4"/>
        <v>0</v>
      </c>
      <c r="P32" s="113"/>
      <c r="Q32" s="114"/>
      <c r="R32" s="114"/>
      <c r="S32" s="115"/>
      <c r="T32" s="115"/>
      <c r="U32" s="116"/>
      <c r="V32" s="126"/>
      <c r="W32" s="116"/>
      <c r="X32" s="99">
        <f t="shared" si="5"/>
        <v>0</v>
      </c>
    </row>
    <row r="33" spans="1:24">
      <c r="B33" s="42" t="s">
        <v>92</v>
      </c>
      <c r="C33" s="113">
        <f>'1. Kapitalbedarfsplan'!C39</f>
        <v>0</v>
      </c>
      <c r="D33" s="114"/>
      <c r="E33" s="114"/>
      <c r="F33" s="115"/>
      <c r="G33" s="115"/>
      <c r="H33" s="115"/>
      <c r="I33" s="115"/>
      <c r="J33" s="115"/>
      <c r="K33" s="115"/>
      <c r="L33" s="115"/>
      <c r="M33" s="115"/>
      <c r="N33" s="116"/>
      <c r="O33" s="99">
        <f t="shared" si="4"/>
        <v>0</v>
      </c>
      <c r="P33" s="113"/>
      <c r="Q33" s="114"/>
      <c r="R33" s="114"/>
      <c r="S33" s="115"/>
      <c r="T33" s="115"/>
      <c r="U33" s="116"/>
      <c r="V33" s="126"/>
      <c r="W33" s="116"/>
      <c r="X33" s="99">
        <f t="shared" si="5"/>
        <v>0</v>
      </c>
    </row>
    <row r="34" spans="1:24">
      <c r="B34" s="51" t="s">
        <v>14</v>
      </c>
      <c r="C34" s="113">
        <f>'1. Kapitalbedarfsplan'!C40</f>
        <v>0</v>
      </c>
      <c r="D34" s="114"/>
      <c r="E34" s="114"/>
      <c r="F34" s="115"/>
      <c r="G34" s="115"/>
      <c r="H34" s="115"/>
      <c r="I34" s="115"/>
      <c r="J34" s="115"/>
      <c r="K34" s="115"/>
      <c r="L34" s="115"/>
      <c r="M34" s="115"/>
      <c r="N34" s="116"/>
      <c r="O34" s="99">
        <f t="shared" si="4"/>
        <v>0</v>
      </c>
      <c r="P34" s="113"/>
      <c r="Q34" s="114"/>
      <c r="R34" s="114"/>
      <c r="S34" s="115"/>
      <c r="T34" s="115"/>
      <c r="U34" s="116"/>
      <c r="V34" s="126"/>
      <c r="W34" s="116"/>
      <c r="X34" s="99">
        <f t="shared" si="5"/>
        <v>0</v>
      </c>
    </row>
    <row r="35" spans="1:24">
      <c r="B35" s="42" t="s">
        <v>93</v>
      </c>
      <c r="C35" s="113">
        <f>'1. Kapitalbedarfsplan'!C41</f>
        <v>0</v>
      </c>
      <c r="D35" s="114"/>
      <c r="E35" s="114"/>
      <c r="F35" s="115"/>
      <c r="G35" s="115"/>
      <c r="H35" s="115"/>
      <c r="I35" s="115"/>
      <c r="J35" s="115"/>
      <c r="K35" s="115"/>
      <c r="L35" s="115"/>
      <c r="M35" s="115"/>
      <c r="N35" s="116"/>
      <c r="O35" s="99">
        <f t="shared" si="4"/>
        <v>0</v>
      </c>
      <c r="P35" s="113"/>
      <c r="Q35" s="114"/>
      <c r="R35" s="114"/>
      <c r="S35" s="115"/>
      <c r="T35" s="115"/>
      <c r="U35" s="116"/>
      <c r="V35" s="126"/>
      <c r="W35" s="116"/>
      <c r="X35" s="99">
        <f t="shared" si="5"/>
        <v>0</v>
      </c>
    </row>
    <row r="36" spans="1:24">
      <c r="B36" s="42" t="s">
        <v>16</v>
      </c>
      <c r="C36" s="113">
        <f>'1. Kapitalbedarfsplan'!C42</f>
        <v>0</v>
      </c>
      <c r="D36" s="114"/>
      <c r="E36" s="114"/>
      <c r="F36" s="115"/>
      <c r="G36" s="115"/>
      <c r="H36" s="115"/>
      <c r="I36" s="115"/>
      <c r="J36" s="115"/>
      <c r="K36" s="115"/>
      <c r="L36" s="115"/>
      <c r="M36" s="115"/>
      <c r="N36" s="116"/>
      <c r="O36" s="99">
        <f t="shared" si="4"/>
        <v>0</v>
      </c>
      <c r="P36" s="113"/>
      <c r="Q36" s="114"/>
      <c r="R36" s="114"/>
      <c r="S36" s="115"/>
      <c r="T36" s="115"/>
      <c r="U36" s="116"/>
      <c r="V36" s="126"/>
      <c r="W36" s="116"/>
      <c r="X36" s="99">
        <f t="shared" si="5"/>
        <v>0</v>
      </c>
    </row>
    <row r="37" spans="1:24">
      <c r="B37" s="42" t="s">
        <v>19</v>
      </c>
      <c r="C37" s="113">
        <f>'1. Kapitalbedarfsplan'!C43</f>
        <v>0</v>
      </c>
      <c r="D37" s="114"/>
      <c r="E37" s="114"/>
      <c r="F37" s="115"/>
      <c r="G37" s="115"/>
      <c r="H37" s="115"/>
      <c r="I37" s="115"/>
      <c r="J37" s="115"/>
      <c r="K37" s="115"/>
      <c r="L37" s="115"/>
      <c r="M37" s="115"/>
      <c r="N37" s="116"/>
      <c r="O37" s="99">
        <f t="shared" si="4"/>
        <v>0</v>
      </c>
      <c r="P37" s="113"/>
      <c r="Q37" s="114"/>
      <c r="R37" s="114"/>
      <c r="S37" s="115"/>
      <c r="T37" s="115"/>
      <c r="U37" s="116"/>
      <c r="V37" s="126"/>
      <c r="W37" s="116"/>
      <c r="X37" s="99">
        <f t="shared" si="5"/>
        <v>0</v>
      </c>
    </row>
    <row r="38" spans="1:24" ht="15">
      <c r="B38" s="38" t="s">
        <v>142</v>
      </c>
      <c r="C38" s="69">
        <f t="shared" ref="C38:O38" si="6">SUM(C16:C37)</f>
        <v>0</v>
      </c>
      <c r="D38" s="76">
        <f t="shared" si="6"/>
        <v>0</v>
      </c>
      <c r="E38" s="76">
        <f t="shared" si="6"/>
        <v>0</v>
      </c>
      <c r="F38" s="76">
        <f t="shared" si="6"/>
        <v>0</v>
      </c>
      <c r="G38" s="76">
        <f t="shared" si="6"/>
        <v>0</v>
      </c>
      <c r="H38" s="76">
        <f t="shared" si="6"/>
        <v>0</v>
      </c>
      <c r="I38" s="76">
        <f t="shared" si="6"/>
        <v>0</v>
      </c>
      <c r="J38" s="76">
        <f t="shared" si="6"/>
        <v>0</v>
      </c>
      <c r="K38" s="76">
        <f t="shared" si="6"/>
        <v>0</v>
      </c>
      <c r="L38" s="76">
        <f t="shared" si="6"/>
        <v>0</v>
      </c>
      <c r="M38" s="76">
        <f t="shared" si="6"/>
        <v>0</v>
      </c>
      <c r="N38" s="76">
        <f t="shared" si="6"/>
        <v>0</v>
      </c>
      <c r="O38" s="102">
        <f t="shared" si="6"/>
        <v>0</v>
      </c>
      <c r="P38" s="69">
        <f t="shared" ref="P38:X38" si="7">SUM(P16:P37)</f>
        <v>0</v>
      </c>
      <c r="Q38" s="76">
        <f t="shared" si="7"/>
        <v>0</v>
      </c>
      <c r="R38" s="76">
        <f t="shared" si="7"/>
        <v>0</v>
      </c>
      <c r="S38" s="76">
        <f t="shared" si="7"/>
        <v>0</v>
      </c>
      <c r="T38" s="76">
        <f t="shared" si="7"/>
        <v>0</v>
      </c>
      <c r="U38" s="76">
        <f t="shared" si="7"/>
        <v>0</v>
      </c>
      <c r="V38" s="76">
        <f t="shared" si="7"/>
        <v>0</v>
      </c>
      <c r="W38" s="76">
        <f t="shared" si="7"/>
        <v>0</v>
      </c>
      <c r="X38" s="102">
        <f t="shared" si="7"/>
        <v>0</v>
      </c>
    </row>
    <row r="39" spans="1:24">
      <c r="B39" s="233"/>
      <c r="C39" s="233"/>
      <c r="D39" s="233"/>
      <c r="E39" s="233"/>
    </row>
    <row r="40" spans="1:24" ht="15">
      <c r="B40" s="189" t="s">
        <v>96</v>
      </c>
      <c r="C40" s="206">
        <f t="shared" ref="C40:O40" si="8">C13-C38</f>
        <v>0</v>
      </c>
      <c r="D40" s="206">
        <f t="shared" si="8"/>
        <v>0</v>
      </c>
      <c r="E40" s="206">
        <f t="shared" si="8"/>
        <v>0</v>
      </c>
      <c r="F40" s="206">
        <f t="shared" si="8"/>
        <v>0</v>
      </c>
      <c r="G40" s="206">
        <f t="shared" si="8"/>
        <v>0</v>
      </c>
      <c r="H40" s="206">
        <f t="shared" si="8"/>
        <v>0</v>
      </c>
      <c r="I40" s="206">
        <f t="shared" si="8"/>
        <v>0</v>
      </c>
      <c r="J40" s="206">
        <f t="shared" si="8"/>
        <v>0</v>
      </c>
      <c r="K40" s="206">
        <f t="shared" si="8"/>
        <v>0</v>
      </c>
      <c r="L40" s="206">
        <f t="shared" si="8"/>
        <v>0</v>
      </c>
      <c r="M40" s="206">
        <f t="shared" si="8"/>
        <v>0</v>
      </c>
      <c r="N40" s="206">
        <f t="shared" si="8"/>
        <v>0</v>
      </c>
      <c r="O40" s="207">
        <f t="shared" si="8"/>
        <v>0</v>
      </c>
      <c r="P40" s="206">
        <f t="shared" ref="P40:X40" si="9">P13-P38</f>
        <v>0</v>
      </c>
      <c r="Q40" s="206">
        <f t="shared" si="9"/>
        <v>0</v>
      </c>
      <c r="R40" s="206">
        <f t="shared" si="9"/>
        <v>0</v>
      </c>
      <c r="S40" s="206">
        <f t="shared" si="9"/>
        <v>0</v>
      </c>
      <c r="T40" s="206">
        <f t="shared" si="9"/>
        <v>0</v>
      </c>
      <c r="U40" s="206">
        <f t="shared" si="9"/>
        <v>0</v>
      </c>
      <c r="V40" s="206">
        <f t="shared" si="9"/>
        <v>0</v>
      </c>
      <c r="W40" s="206">
        <f t="shared" si="9"/>
        <v>0</v>
      </c>
      <c r="X40" s="185">
        <f t="shared" si="9"/>
        <v>0</v>
      </c>
    </row>
    <row r="41" spans="1:24">
      <c r="B41" s="42" t="s">
        <v>15</v>
      </c>
      <c r="C41" s="208"/>
      <c r="D41" s="209"/>
      <c r="E41" s="209"/>
      <c r="F41" s="209"/>
      <c r="G41" s="209"/>
      <c r="H41" s="209"/>
      <c r="I41" s="209"/>
      <c r="J41" s="209"/>
      <c r="K41" s="209"/>
      <c r="L41" s="209"/>
      <c r="M41" s="209"/>
      <c r="N41" s="210"/>
      <c r="O41" s="131">
        <f>SUM(C41:N41)</f>
        <v>0</v>
      </c>
      <c r="P41" s="208"/>
      <c r="Q41" s="209"/>
      <c r="R41" s="209"/>
      <c r="S41" s="209"/>
      <c r="T41" s="209"/>
      <c r="U41" s="210"/>
      <c r="V41" s="211"/>
      <c r="W41" s="210"/>
      <c r="X41" s="131">
        <f>SUM(P41:W41)</f>
        <v>0</v>
      </c>
    </row>
    <row r="42" spans="1:24" ht="15">
      <c r="B42" s="28" t="s">
        <v>104</v>
      </c>
      <c r="C42" s="119">
        <f>C40-C41</f>
        <v>0</v>
      </c>
      <c r="D42" s="119">
        <f t="shared" ref="D42:N42" si="10">D40-D41</f>
        <v>0</v>
      </c>
      <c r="E42" s="119">
        <f t="shared" si="10"/>
        <v>0</v>
      </c>
      <c r="F42" s="119">
        <f t="shared" si="10"/>
        <v>0</v>
      </c>
      <c r="G42" s="119">
        <f t="shared" si="10"/>
        <v>0</v>
      </c>
      <c r="H42" s="119">
        <f t="shared" si="10"/>
        <v>0</v>
      </c>
      <c r="I42" s="119">
        <f t="shared" si="10"/>
        <v>0</v>
      </c>
      <c r="J42" s="119">
        <f t="shared" si="10"/>
        <v>0</v>
      </c>
      <c r="K42" s="119">
        <f t="shared" si="10"/>
        <v>0</v>
      </c>
      <c r="L42" s="119">
        <f t="shared" si="10"/>
        <v>0</v>
      </c>
      <c r="M42" s="119">
        <f t="shared" si="10"/>
        <v>0</v>
      </c>
      <c r="N42" s="119">
        <f t="shared" si="10"/>
        <v>0</v>
      </c>
      <c r="O42" s="117">
        <f>O40-O41</f>
        <v>0</v>
      </c>
      <c r="P42" s="119">
        <f>P40-P41</f>
        <v>0</v>
      </c>
      <c r="Q42" s="119">
        <f t="shared" ref="Q42:X42" si="11">Q40-Q41</f>
        <v>0</v>
      </c>
      <c r="R42" s="119">
        <f t="shared" si="11"/>
        <v>0</v>
      </c>
      <c r="S42" s="119">
        <f t="shared" si="11"/>
        <v>0</v>
      </c>
      <c r="T42" s="119">
        <f t="shared" si="11"/>
        <v>0</v>
      </c>
      <c r="U42" s="119">
        <f t="shared" si="11"/>
        <v>0</v>
      </c>
      <c r="V42" s="119">
        <f t="shared" si="11"/>
        <v>0</v>
      </c>
      <c r="W42" s="119">
        <f t="shared" si="11"/>
        <v>0</v>
      </c>
      <c r="X42" s="117">
        <f t="shared" si="11"/>
        <v>0</v>
      </c>
    </row>
    <row r="43" spans="1:24">
      <c r="B43" s="42" t="s">
        <v>122</v>
      </c>
      <c r="C43" s="208">
        <v>0</v>
      </c>
      <c r="D43" s="209"/>
      <c r="E43" s="209"/>
      <c r="F43" s="209"/>
      <c r="G43" s="209"/>
      <c r="H43" s="209"/>
      <c r="I43" s="209"/>
      <c r="J43" s="209"/>
      <c r="K43" s="209"/>
      <c r="L43" s="209"/>
      <c r="M43" s="209"/>
      <c r="N43" s="210"/>
      <c r="O43" s="131">
        <f>C43+D43+E43+F43+G43+H43+I43+J43+K43+L43+M43+N43</f>
        <v>0</v>
      </c>
      <c r="P43" s="208"/>
      <c r="Q43" s="209"/>
      <c r="R43" s="209"/>
      <c r="S43" s="209"/>
      <c r="T43" s="209"/>
      <c r="U43" s="210"/>
      <c r="V43" s="211"/>
      <c r="W43" s="210"/>
      <c r="X43" s="131">
        <f>P43+Q43+R43+S43+T43+U43+V43+W43</f>
        <v>0</v>
      </c>
    </row>
    <row r="44" spans="1:24" ht="15">
      <c r="A44" s="32"/>
      <c r="B44" s="189" t="s">
        <v>139</v>
      </c>
      <c r="C44" s="206">
        <f>C42-C43</f>
        <v>0</v>
      </c>
      <c r="D44" s="206">
        <f>D42-D43</f>
        <v>0</v>
      </c>
      <c r="E44" s="206">
        <f t="shared" ref="E44:N44" si="12">E42-E43</f>
        <v>0</v>
      </c>
      <c r="F44" s="206">
        <f t="shared" si="12"/>
        <v>0</v>
      </c>
      <c r="G44" s="206">
        <f t="shared" si="12"/>
        <v>0</v>
      </c>
      <c r="H44" s="206">
        <f t="shared" si="12"/>
        <v>0</v>
      </c>
      <c r="I44" s="206">
        <f t="shared" si="12"/>
        <v>0</v>
      </c>
      <c r="J44" s="206">
        <f t="shared" si="12"/>
        <v>0</v>
      </c>
      <c r="K44" s="206">
        <f t="shared" si="12"/>
        <v>0</v>
      </c>
      <c r="L44" s="206">
        <f t="shared" si="12"/>
        <v>0</v>
      </c>
      <c r="M44" s="206">
        <f t="shared" si="12"/>
        <v>0</v>
      </c>
      <c r="N44" s="206">
        <f t="shared" si="12"/>
        <v>0</v>
      </c>
      <c r="O44" s="207">
        <f>O42-O43</f>
        <v>0</v>
      </c>
      <c r="P44" s="206">
        <f>P42-P43</f>
        <v>0</v>
      </c>
      <c r="Q44" s="206">
        <f>Q42-Q43</f>
        <v>0</v>
      </c>
      <c r="R44" s="206">
        <f t="shared" ref="R44:W44" si="13">R42-R43</f>
        <v>0</v>
      </c>
      <c r="S44" s="206">
        <f t="shared" si="13"/>
        <v>0</v>
      </c>
      <c r="T44" s="206">
        <f t="shared" si="13"/>
        <v>0</v>
      </c>
      <c r="U44" s="206">
        <f t="shared" si="13"/>
        <v>0</v>
      </c>
      <c r="V44" s="206">
        <f t="shared" si="13"/>
        <v>0</v>
      </c>
      <c r="W44" s="206">
        <f t="shared" si="13"/>
        <v>0</v>
      </c>
      <c r="X44" s="185">
        <f>X42-X43</f>
        <v>0</v>
      </c>
    </row>
    <row r="45" spans="1:24">
      <c r="A45" s="32"/>
      <c r="B45" s="43" t="s">
        <v>20</v>
      </c>
      <c r="C45" s="120"/>
      <c r="D45" s="121"/>
      <c r="E45" s="121"/>
      <c r="F45" s="121"/>
      <c r="G45" s="121"/>
      <c r="H45" s="121"/>
      <c r="I45" s="121"/>
      <c r="J45" s="121"/>
      <c r="K45" s="121"/>
      <c r="L45" s="121"/>
      <c r="M45" s="121"/>
      <c r="N45" s="122"/>
      <c r="O45" s="118">
        <f>SUM(C45:N45)</f>
        <v>0</v>
      </c>
      <c r="P45" s="120"/>
      <c r="Q45" s="121"/>
      <c r="R45" s="121"/>
      <c r="S45" s="121"/>
      <c r="T45" s="121"/>
      <c r="U45" s="122"/>
      <c r="V45" s="123"/>
      <c r="W45" s="122"/>
      <c r="X45" s="118">
        <f>SUM(P45:W45)</f>
        <v>0</v>
      </c>
    </row>
    <row r="46" spans="1:24">
      <c r="A46" s="32"/>
      <c r="B46" s="250" t="s">
        <v>140</v>
      </c>
      <c r="C46" s="250"/>
      <c r="D46" s="250"/>
      <c r="E46" s="250"/>
      <c r="F46" s="250"/>
      <c r="G46" s="35"/>
      <c r="H46" s="35"/>
      <c r="I46" s="35"/>
      <c r="J46" s="35"/>
      <c r="K46" s="35"/>
      <c r="L46" s="35"/>
      <c r="M46" s="35"/>
      <c r="N46" s="35"/>
      <c r="O46" s="46"/>
    </row>
    <row r="47" spans="1:24">
      <c r="A47" s="32"/>
      <c r="B47" s="135"/>
      <c r="C47" s="135"/>
      <c r="D47" s="135"/>
      <c r="E47" s="135"/>
      <c r="F47" s="135"/>
      <c r="G47" s="35"/>
      <c r="H47" s="35"/>
      <c r="I47" s="35"/>
      <c r="J47" s="35"/>
      <c r="K47" s="35"/>
      <c r="L47" s="35"/>
      <c r="M47" s="35"/>
      <c r="N47" s="35"/>
      <c r="O47" s="46"/>
    </row>
    <row r="48" spans="1:24">
      <c r="B48" s="7" t="s">
        <v>132</v>
      </c>
    </row>
    <row r="49" spans="2:15">
      <c r="B49" s="7" t="s">
        <v>131</v>
      </c>
      <c r="O49" s="12" t="s">
        <v>133</v>
      </c>
    </row>
  </sheetData>
  <sheetProtection selectLockedCells="1"/>
  <mergeCells count="5">
    <mergeCell ref="P1:X1"/>
    <mergeCell ref="B39:E39"/>
    <mergeCell ref="B15:E15"/>
    <mergeCell ref="B46:F46"/>
    <mergeCell ref="C1:O1"/>
  </mergeCells>
  <phoneticPr fontId="2" type="noConversion"/>
  <printOptions headings="1"/>
  <pageMargins left="0.70866141732283472" right="0.70866141732283472" top="0.74803149606299213" bottom="0.74803149606299213" header="0.31496062992125984" footer="0.31496062992125984"/>
  <pageSetup paperSize="9" scale="73" orientation="landscape" r:id="rId1"/>
  <headerFooter alignWithMargins="0">
    <oddHeader>&amp;R&amp;"Arial Black,Standard"&amp;14 3. UMSATZ- UND ERTRAGSVORSCHAU NACH MONATEN &amp;"Arial,Standard"(Rentabilitätsvorschau)</oddHeader>
    <oddFooter>&amp;L&amp;8(c) IHK Halle-Dessau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439"/>
  <sheetViews>
    <sheetView showGridLines="0" tabSelected="1" showOutlineSymbols="0" view="pageLayout" topLeftCell="A7" zoomScaleNormal="115" workbookViewId="0">
      <selection activeCell="B35" sqref="B35:F35"/>
    </sheetView>
  </sheetViews>
  <sheetFormatPr baseColWidth="10" defaultRowHeight="14.25"/>
  <cols>
    <col min="1" max="1" width="2.5" style="147" customWidth="1"/>
    <col min="2" max="2" width="39.625" style="147" customWidth="1"/>
    <col min="3" max="3" width="12.25" style="147" bestFit="1" customWidth="1"/>
    <col min="4" max="4" width="13.125" style="147" bestFit="1" customWidth="1"/>
    <col min="5" max="6" width="11.25" style="147" bestFit="1" customWidth="1"/>
    <col min="50" max="256" width="11" style="147"/>
    <col min="257" max="257" width="2.5" style="147" customWidth="1"/>
    <col min="258" max="259" width="39.625" style="147" customWidth="1"/>
    <col min="260" max="260" width="12.375" style="147" bestFit="1" customWidth="1"/>
    <col min="261" max="261" width="22.75" style="147" customWidth="1"/>
    <col min="262" max="262" width="27" style="147" customWidth="1"/>
    <col min="263" max="512" width="11" style="147"/>
    <col min="513" max="513" width="2.5" style="147" customWidth="1"/>
    <col min="514" max="515" width="39.625" style="147" customWidth="1"/>
    <col min="516" max="516" width="12.375" style="147" bestFit="1" customWidth="1"/>
    <col min="517" max="517" width="22.75" style="147" customWidth="1"/>
    <col min="518" max="518" width="27" style="147" customWidth="1"/>
    <col min="519" max="768" width="11" style="147"/>
    <col min="769" max="769" width="2.5" style="147" customWidth="1"/>
    <col min="770" max="771" width="39.625" style="147" customWidth="1"/>
    <col min="772" max="772" width="12.375" style="147" bestFit="1" customWidth="1"/>
    <col min="773" max="773" width="22.75" style="147" customWidth="1"/>
    <col min="774" max="774" width="27" style="147" customWidth="1"/>
    <col min="775" max="1024" width="11" style="147"/>
    <col min="1025" max="1025" width="2.5" style="147" customWidth="1"/>
    <col min="1026" max="1027" width="39.625" style="147" customWidth="1"/>
    <col min="1028" max="1028" width="12.375" style="147" bestFit="1" customWidth="1"/>
    <col min="1029" max="1029" width="22.75" style="147" customWidth="1"/>
    <col min="1030" max="1030" width="27" style="147" customWidth="1"/>
    <col min="1031" max="1280" width="11" style="147"/>
    <col min="1281" max="1281" width="2.5" style="147" customWidth="1"/>
    <col min="1282" max="1283" width="39.625" style="147" customWidth="1"/>
    <col min="1284" max="1284" width="12.375" style="147" bestFit="1" customWidth="1"/>
    <col min="1285" max="1285" width="22.75" style="147" customWidth="1"/>
    <col min="1286" max="1286" width="27" style="147" customWidth="1"/>
    <col min="1287" max="1536" width="11" style="147"/>
    <col min="1537" max="1537" width="2.5" style="147" customWidth="1"/>
    <col min="1538" max="1539" width="39.625" style="147" customWidth="1"/>
    <col min="1540" max="1540" width="12.375" style="147" bestFit="1" customWidth="1"/>
    <col min="1541" max="1541" width="22.75" style="147" customWidth="1"/>
    <col min="1542" max="1542" width="27" style="147" customWidth="1"/>
    <col min="1543" max="1792" width="11" style="147"/>
    <col min="1793" max="1793" width="2.5" style="147" customWidth="1"/>
    <col min="1794" max="1795" width="39.625" style="147" customWidth="1"/>
    <col min="1796" max="1796" width="12.375" style="147" bestFit="1" customWidth="1"/>
    <col min="1797" max="1797" width="22.75" style="147" customWidth="1"/>
    <col min="1798" max="1798" width="27" style="147" customWidth="1"/>
    <col min="1799" max="2048" width="11" style="147"/>
    <col min="2049" max="2049" width="2.5" style="147" customWidth="1"/>
    <col min="2050" max="2051" width="39.625" style="147" customWidth="1"/>
    <col min="2052" max="2052" width="12.375" style="147" bestFit="1" customWidth="1"/>
    <col min="2053" max="2053" width="22.75" style="147" customWidth="1"/>
    <col min="2054" max="2054" width="27" style="147" customWidth="1"/>
    <col min="2055" max="2304" width="11" style="147"/>
    <col min="2305" max="2305" width="2.5" style="147" customWidth="1"/>
    <col min="2306" max="2307" width="39.625" style="147" customWidth="1"/>
    <col min="2308" max="2308" width="12.375" style="147" bestFit="1" customWidth="1"/>
    <col min="2309" max="2309" width="22.75" style="147" customWidth="1"/>
    <col min="2310" max="2310" width="27" style="147" customWidth="1"/>
    <col min="2311" max="2560" width="11" style="147"/>
    <col min="2561" max="2561" width="2.5" style="147" customWidth="1"/>
    <col min="2562" max="2563" width="39.625" style="147" customWidth="1"/>
    <col min="2564" max="2564" width="12.375" style="147" bestFit="1" customWidth="1"/>
    <col min="2565" max="2565" width="22.75" style="147" customWidth="1"/>
    <col min="2566" max="2566" width="27" style="147" customWidth="1"/>
    <col min="2567" max="2816" width="11" style="147"/>
    <col min="2817" max="2817" width="2.5" style="147" customWidth="1"/>
    <col min="2818" max="2819" width="39.625" style="147" customWidth="1"/>
    <col min="2820" max="2820" width="12.375" style="147" bestFit="1" customWidth="1"/>
    <col min="2821" max="2821" width="22.75" style="147" customWidth="1"/>
    <col min="2822" max="2822" width="27" style="147" customWidth="1"/>
    <col min="2823" max="3072" width="11" style="147"/>
    <col min="3073" max="3073" width="2.5" style="147" customWidth="1"/>
    <col min="3074" max="3075" width="39.625" style="147" customWidth="1"/>
    <col min="3076" max="3076" width="12.375" style="147" bestFit="1" customWidth="1"/>
    <col min="3077" max="3077" width="22.75" style="147" customWidth="1"/>
    <col min="3078" max="3078" width="27" style="147" customWidth="1"/>
    <col min="3079" max="3328" width="11" style="147"/>
    <col min="3329" max="3329" width="2.5" style="147" customWidth="1"/>
    <col min="3330" max="3331" width="39.625" style="147" customWidth="1"/>
    <col min="3332" max="3332" width="12.375" style="147" bestFit="1" customWidth="1"/>
    <col min="3333" max="3333" width="22.75" style="147" customWidth="1"/>
    <col min="3334" max="3334" width="27" style="147" customWidth="1"/>
    <col min="3335" max="3584" width="11" style="147"/>
    <col min="3585" max="3585" width="2.5" style="147" customWidth="1"/>
    <col min="3586" max="3587" width="39.625" style="147" customWidth="1"/>
    <col min="3588" max="3588" width="12.375" style="147" bestFit="1" customWidth="1"/>
    <col min="3589" max="3589" width="22.75" style="147" customWidth="1"/>
    <col min="3590" max="3590" width="27" style="147" customWidth="1"/>
    <col min="3591" max="3840" width="11" style="147"/>
    <col min="3841" max="3841" width="2.5" style="147" customWidth="1"/>
    <col min="3842" max="3843" width="39.625" style="147" customWidth="1"/>
    <col min="3844" max="3844" width="12.375" style="147" bestFit="1" customWidth="1"/>
    <col min="3845" max="3845" width="22.75" style="147" customWidth="1"/>
    <col min="3846" max="3846" width="27" style="147" customWidth="1"/>
    <col min="3847" max="4096" width="11" style="147"/>
    <col min="4097" max="4097" width="2.5" style="147" customWidth="1"/>
    <col min="4098" max="4099" width="39.625" style="147" customWidth="1"/>
    <col min="4100" max="4100" width="12.375" style="147" bestFit="1" customWidth="1"/>
    <col min="4101" max="4101" width="22.75" style="147" customWidth="1"/>
    <col min="4102" max="4102" width="27" style="147" customWidth="1"/>
    <col min="4103" max="4352" width="11" style="147"/>
    <col min="4353" max="4353" width="2.5" style="147" customWidth="1"/>
    <col min="4354" max="4355" width="39.625" style="147" customWidth="1"/>
    <col min="4356" max="4356" width="12.375" style="147" bestFit="1" customWidth="1"/>
    <col min="4357" max="4357" width="22.75" style="147" customWidth="1"/>
    <col min="4358" max="4358" width="27" style="147" customWidth="1"/>
    <col min="4359" max="4608" width="11" style="147"/>
    <col min="4609" max="4609" width="2.5" style="147" customWidth="1"/>
    <col min="4610" max="4611" width="39.625" style="147" customWidth="1"/>
    <col min="4612" max="4612" width="12.375" style="147" bestFit="1" customWidth="1"/>
    <col min="4613" max="4613" width="22.75" style="147" customWidth="1"/>
    <col min="4614" max="4614" width="27" style="147" customWidth="1"/>
    <col min="4615" max="4864" width="11" style="147"/>
    <col min="4865" max="4865" width="2.5" style="147" customWidth="1"/>
    <col min="4866" max="4867" width="39.625" style="147" customWidth="1"/>
    <col min="4868" max="4868" width="12.375" style="147" bestFit="1" customWidth="1"/>
    <col min="4869" max="4869" width="22.75" style="147" customWidth="1"/>
    <col min="4870" max="4870" width="27" style="147" customWidth="1"/>
    <col min="4871" max="5120" width="11" style="147"/>
    <col min="5121" max="5121" width="2.5" style="147" customWidth="1"/>
    <col min="5122" max="5123" width="39.625" style="147" customWidth="1"/>
    <col min="5124" max="5124" width="12.375" style="147" bestFit="1" customWidth="1"/>
    <col min="5125" max="5125" width="22.75" style="147" customWidth="1"/>
    <col min="5126" max="5126" width="27" style="147" customWidth="1"/>
    <col min="5127" max="5376" width="11" style="147"/>
    <col min="5377" max="5377" width="2.5" style="147" customWidth="1"/>
    <col min="5378" max="5379" width="39.625" style="147" customWidth="1"/>
    <col min="5380" max="5380" width="12.375" style="147" bestFit="1" customWidth="1"/>
    <col min="5381" max="5381" width="22.75" style="147" customWidth="1"/>
    <col min="5382" max="5382" width="27" style="147" customWidth="1"/>
    <col min="5383" max="5632" width="11" style="147"/>
    <col min="5633" max="5633" width="2.5" style="147" customWidth="1"/>
    <col min="5634" max="5635" width="39.625" style="147" customWidth="1"/>
    <col min="5636" max="5636" width="12.375" style="147" bestFit="1" customWidth="1"/>
    <col min="5637" max="5637" width="22.75" style="147" customWidth="1"/>
    <col min="5638" max="5638" width="27" style="147" customWidth="1"/>
    <col min="5639" max="5888" width="11" style="147"/>
    <col min="5889" max="5889" width="2.5" style="147" customWidth="1"/>
    <col min="5890" max="5891" width="39.625" style="147" customWidth="1"/>
    <col min="5892" max="5892" width="12.375" style="147" bestFit="1" customWidth="1"/>
    <col min="5893" max="5893" width="22.75" style="147" customWidth="1"/>
    <col min="5894" max="5894" width="27" style="147" customWidth="1"/>
    <col min="5895" max="6144" width="11" style="147"/>
    <col min="6145" max="6145" width="2.5" style="147" customWidth="1"/>
    <col min="6146" max="6147" width="39.625" style="147" customWidth="1"/>
    <col min="6148" max="6148" width="12.375" style="147" bestFit="1" customWidth="1"/>
    <col min="6149" max="6149" width="22.75" style="147" customWidth="1"/>
    <col min="6150" max="6150" width="27" style="147" customWidth="1"/>
    <col min="6151" max="6400" width="11" style="147"/>
    <col min="6401" max="6401" width="2.5" style="147" customWidth="1"/>
    <col min="6402" max="6403" width="39.625" style="147" customWidth="1"/>
    <col min="6404" max="6404" width="12.375" style="147" bestFit="1" customWidth="1"/>
    <col min="6405" max="6405" width="22.75" style="147" customWidth="1"/>
    <col min="6406" max="6406" width="27" style="147" customWidth="1"/>
    <col min="6407" max="6656" width="11" style="147"/>
    <col min="6657" max="6657" width="2.5" style="147" customWidth="1"/>
    <col min="6658" max="6659" width="39.625" style="147" customWidth="1"/>
    <col min="6660" max="6660" width="12.375" style="147" bestFit="1" customWidth="1"/>
    <col min="6661" max="6661" width="22.75" style="147" customWidth="1"/>
    <col min="6662" max="6662" width="27" style="147" customWidth="1"/>
    <col min="6663" max="6912" width="11" style="147"/>
    <col min="6913" max="6913" width="2.5" style="147" customWidth="1"/>
    <col min="6914" max="6915" width="39.625" style="147" customWidth="1"/>
    <col min="6916" max="6916" width="12.375" style="147" bestFit="1" customWidth="1"/>
    <col min="6917" max="6917" width="22.75" style="147" customWidth="1"/>
    <col min="6918" max="6918" width="27" style="147" customWidth="1"/>
    <col min="6919" max="7168" width="11" style="147"/>
    <col min="7169" max="7169" width="2.5" style="147" customWidth="1"/>
    <col min="7170" max="7171" width="39.625" style="147" customWidth="1"/>
    <col min="7172" max="7172" width="12.375" style="147" bestFit="1" customWidth="1"/>
    <col min="7173" max="7173" width="22.75" style="147" customWidth="1"/>
    <col min="7174" max="7174" width="27" style="147" customWidth="1"/>
    <col min="7175" max="7424" width="11" style="147"/>
    <col min="7425" max="7425" width="2.5" style="147" customWidth="1"/>
    <col min="7426" max="7427" width="39.625" style="147" customWidth="1"/>
    <col min="7428" max="7428" width="12.375" style="147" bestFit="1" customWidth="1"/>
    <col min="7429" max="7429" width="22.75" style="147" customWidth="1"/>
    <col min="7430" max="7430" width="27" style="147" customWidth="1"/>
    <col min="7431" max="7680" width="11" style="147"/>
    <col min="7681" max="7681" width="2.5" style="147" customWidth="1"/>
    <col min="7682" max="7683" width="39.625" style="147" customWidth="1"/>
    <col min="7684" max="7684" width="12.375" style="147" bestFit="1" customWidth="1"/>
    <col min="7685" max="7685" width="22.75" style="147" customWidth="1"/>
    <col min="7686" max="7686" width="27" style="147" customWidth="1"/>
    <col min="7687" max="7936" width="11" style="147"/>
    <col min="7937" max="7937" width="2.5" style="147" customWidth="1"/>
    <col min="7938" max="7939" width="39.625" style="147" customWidth="1"/>
    <col min="7940" max="7940" width="12.375" style="147" bestFit="1" customWidth="1"/>
    <col min="7941" max="7941" width="22.75" style="147" customWidth="1"/>
    <col min="7942" max="7942" width="27" style="147" customWidth="1"/>
    <col min="7943" max="8192" width="11" style="147"/>
    <col min="8193" max="8193" width="2.5" style="147" customWidth="1"/>
    <col min="8194" max="8195" width="39.625" style="147" customWidth="1"/>
    <col min="8196" max="8196" width="12.375" style="147" bestFit="1" customWidth="1"/>
    <col min="8197" max="8197" width="22.75" style="147" customWidth="1"/>
    <col min="8198" max="8198" width="27" style="147" customWidth="1"/>
    <col min="8199" max="8448" width="11" style="147"/>
    <col min="8449" max="8449" width="2.5" style="147" customWidth="1"/>
    <col min="8450" max="8451" width="39.625" style="147" customWidth="1"/>
    <col min="8452" max="8452" width="12.375" style="147" bestFit="1" customWidth="1"/>
    <col min="8453" max="8453" width="22.75" style="147" customWidth="1"/>
    <col min="8454" max="8454" width="27" style="147" customWidth="1"/>
    <col min="8455" max="8704" width="11" style="147"/>
    <col min="8705" max="8705" width="2.5" style="147" customWidth="1"/>
    <col min="8706" max="8707" width="39.625" style="147" customWidth="1"/>
    <col min="8708" max="8708" width="12.375" style="147" bestFit="1" customWidth="1"/>
    <col min="8709" max="8709" width="22.75" style="147" customWidth="1"/>
    <col min="8710" max="8710" width="27" style="147" customWidth="1"/>
    <col min="8711" max="8960" width="11" style="147"/>
    <col min="8961" max="8961" width="2.5" style="147" customWidth="1"/>
    <col min="8962" max="8963" width="39.625" style="147" customWidth="1"/>
    <col min="8964" max="8964" width="12.375" style="147" bestFit="1" customWidth="1"/>
    <col min="8965" max="8965" width="22.75" style="147" customWidth="1"/>
    <col min="8966" max="8966" width="27" style="147" customWidth="1"/>
    <col min="8967" max="9216" width="11" style="147"/>
    <col min="9217" max="9217" width="2.5" style="147" customWidth="1"/>
    <col min="9218" max="9219" width="39.625" style="147" customWidth="1"/>
    <col min="9220" max="9220" width="12.375" style="147" bestFit="1" customWidth="1"/>
    <col min="9221" max="9221" width="22.75" style="147" customWidth="1"/>
    <col min="9222" max="9222" width="27" style="147" customWidth="1"/>
    <col min="9223" max="9472" width="11" style="147"/>
    <col min="9473" max="9473" width="2.5" style="147" customWidth="1"/>
    <col min="9474" max="9475" width="39.625" style="147" customWidth="1"/>
    <col min="9476" max="9476" width="12.375" style="147" bestFit="1" customWidth="1"/>
    <col min="9477" max="9477" width="22.75" style="147" customWidth="1"/>
    <col min="9478" max="9478" width="27" style="147" customWidth="1"/>
    <col min="9479" max="9728" width="11" style="147"/>
    <col min="9729" max="9729" width="2.5" style="147" customWidth="1"/>
    <col min="9730" max="9731" width="39.625" style="147" customWidth="1"/>
    <col min="9732" max="9732" width="12.375" style="147" bestFit="1" customWidth="1"/>
    <col min="9733" max="9733" width="22.75" style="147" customWidth="1"/>
    <col min="9734" max="9734" width="27" style="147" customWidth="1"/>
    <col min="9735" max="9984" width="11" style="147"/>
    <col min="9985" max="9985" width="2.5" style="147" customWidth="1"/>
    <col min="9986" max="9987" width="39.625" style="147" customWidth="1"/>
    <col min="9988" max="9988" width="12.375" style="147" bestFit="1" customWidth="1"/>
    <col min="9989" max="9989" width="22.75" style="147" customWidth="1"/>
    <col min="9990" max="9990" width="27" style="147" customWidth="1"/>
    <col min="9991" max="10240" width="11" style="147"/>
    <col min="10241" max="10241" width="2.5" style="147" customWidth="1"/>
    <col min="10242" max="10243" width="39.625" style="147" customWidth="1"/>
    <col min="10244" max="10244" width="12.375" style="147" bestFit="1" customWidth="1"/>
    <col min="10245" max="10245" width="22.75" style="147" customWidth="1"/>
    <col min="10246" max="10246" width="27" style="147" customWidth="1"/>
    <col min="10247" max="10496" width="11" style="147"/>
    <col min="10497" max="10497" width="2.5" style="147" customWidth="1"/>
    <col min="10498" max="10499" width="39.625" style="147" customWidth="1"/>
    <col min="10500" max="10500" width="12.375" style="147" bestFit="1" customWidth="1"/>
    <col min="10501" max="10501" width="22.75" style="147" customWidth="1"/>
    <col min="10502" max="10502" width="27" style="147" customWidth="1"/>
    <col min="10503" max="10752" width="11" style="147"/>
    <col min="10753" max="10753" width="2.5" style="147" customWidth="1"/>
    <col min="10754" max="10755" width="39.625" style="147" customWidth="1"/>
    <col min="10756" max="10756" width="12.375" style="147" bestFit="1" customWidth="1"/>
    <col min="10757" max="10757" width="22.75" style="147" customWidth="1"/>
    <col min="10758" max="10758" width="27" style="147" customWidth="1"/>
    <col min="10759" max="11008" width="11" style="147"/>
    <col min="11009" max="11009" width="2.5" style="147" customWidth="1"/>
    <col min="11010" max="11011" width="39.625" style="147" customWidth="1"/>
    <col min="11012" max="11012" width="12.375" style="147" bestFit="1" customWidth="1"/>
    <col min="11013" max="11013" width="22.75" style="147" customWidth="1"/>
    <col min="11014" max="11014" width="27" style="147" customWidth="1"/>
    <col min="11015" max="11264" width="11" style="147"/>
    <col min="11265" max="11265" width="2.5" style="147" customWidth="1"/>
    <col min="11266" max="11267" width="39.625" style="147" customWidth="1"/>
    <col min="11268" max="11268" width="12.375" style="147" bestFit="1" customWidth="1"/>
    <col min="11269" max="11269" width="22.75" style="147" customWidth="1"/>
    <col min="11270" max="11270" width="27" style="147" customWidth="1"/>
    <col min="11271" max="11520" width="11" style="147"/>
    <col min="11521" max="11521" width="2.5" style="147" customWidth="1"/>
    <col min="11522" max="11523" width="39.625" style="147" customWidth="1"/>
    <col min="11524" max="11524" width="12.375" style="147" bestFit="1" customWidth="1"/>
    <col min="11525" max="11525" width="22.75" style="147" customWidth="1"/>
    <col min="11526" max="11526" width="27" style="147" customWidth="1"/>
    <col min="11527" max="11776" width="11" style="147"/>
    <col min="11777" max="11777" width="2.5" style="147" customWidth="1"/>
    <col min="11778" max="11779" width="39.625" style="147" customWidth="1"/>
    <col min="11780" max="11780" width="12.375" style="147" bestFit="1" customWidth="1"/>
    <col min="11781" max="11781" width="22.75" style="147" customWidth="1"/>
    <col min="11782" max="11782" width="27" style="147" customWidth="1"/>
    <col min="11783" max="12032" width="11" style="147"/>
    <col min="12033" max="12033" width="2.5" style="147" customWidth="1"/>
    <col min="12034" max="12035" width="39.625" style="147" customWidth="1"/>
    <col min="12036" max="12036" width="12.375" style="147" bestFit="1" customWidth="1"/>
    <col min="12037" max="12037" width="22.75" style="147" customWidth="1"/>
    <col min="12038" max="12038" width="27" style="147" customWidth="1"/>
    <col min="12039" max="12288" width="11" style="147"/>
    <col min="12289" max="12289" width="2.5" style="147" customWidth="1"/>
    <col min="12290" max="12291" width="39.625" style="147" customWidth="1"/>
    <col min="12292" max="12292" width="12.375" style="147" bestFit="1" customWidth="1"/>
    <col min="12293" max="12293" width="22.75" style="147" customWidth="1"/>
    <col min="12294" max="12294" width="27" style="147" customWidth="1"/>
    <col min="12295" max="12544" width="11" style="147"/>
    <col min="12545" max="12545" width="2.5" style="147" customWidth="1"/>
    <col min="12546" max="12547" width="39.625" style="147" customWidth="1"/>
    <col min="12548" max="12548" width="12.375" style="147" bestFit="1" customWidth="1"/>
    <col min="12549" max="12549" width="22.75" style="147" customWidth="1"/>
    <col min="12550" max="12550" width="27" style="147" customWidth="1"/>
    <col min="12551" max="12800" width="11" style="147"/>
    <col min="12801" max="12801" width="2.5" style="147" customWidth="1"/>
    <col min="12802" max="12803" width="39.625" style="147" customWidth="1"/>
    <col min="12804" max="12804" width="12.375" style="147" bestFit="1" customWidth="1"/>
    <col min="12805" max="12805" width="22.75" style="147" customWidth="1"/>
    <col min="12806" max="12806" width="27" style="147" customWidth="1"/>
    <col min="12807" max="13056" width="11" style="147"/>
    <col min="13057" max="13057" width="2.5" style="147" customWidth="1"/>
    <col min="13058" max="13059" width="39.625" style="147" customWidth="1"/>
    <col min="13060" max="13060" width="12.375" style="147" bestFit="1" customWidth="1"/>
    <col min="13061" max="13061" width="22.75" style="147" customWidth="1"/>
    <col min="13062" max="13062" width="27" style="147" customWidth="1"/>
    <col min="13063" max="13312" width="11" style="147"/>
    <col min="13313" max="13313" width="2.5" style="147" customWidth="1"/>
    <col min="13314" max="13315" width="39.625" style="147" customWidth="1"/>
    <col min="13316" max="13316" width="12.375" style="147" bestFit="1" customWidth="1"/>
    <col min="13317" max="13317" width="22.75" style="147" customWidth="1"/>
    <col min="13318" max="13318" width="27" style="147" customWidth="1"/>
    <col min="13319" max="13568" width="11" style="147"/>
    <col min="13569" max="13569" width="2.5" style="147" customWidth="1"/>
    <col min="13570" max="13571" width="39.625" style="147" customWidth="1"/>
    <col min="13572" max="13572" width="12.375" style="147" bestFit="1" customWidth="1"/>
    <col min="13573" max="13573" width="22.75" style="147" customWidth="1"/>
    <col min="13574" max="13574" width="27" style="147" customWidth="1"/>
    <col min="13575" max="13824" width="11" style="147"/>
    <col min="13825" max="13825" width="2.5" style="147" customWidth="1"/>
    <col min="13826" max="13827" width="39.625" style="147" customWidth="1"/>
    <col min="13828" max="13828" width="12.375" style="147" bestFit="1" customWidth="1"/>
    <col min="13829" max="13829" width="22.75" style="147" customWidth="1"/>
    <col min="13830" max="13830" width="27" style="147" customWidth="1"/>
    <col min="13831" max="14080" width="11" style="147"/>
    <col min="14081" max="14081" width="2.5" style="147" customWidth="1"/>
    <col min="14082" max="14083" width="39.625" style="147" customWidth="1"/>
    <col min="14084" max="14084" width="12.375" style="147" bestFit="1" customWidth="1"/>
    <col min="14085" max="14085" width="22.75" style="147" customWidth="1"/>
    <col min="14086" max="14086" width="27" style="147" customWidth="1"/>
    <col min="14087" max="14336" width="11" style="147"/>
    <col min="14337" max="14337" width="2.5" style="147" customWidth="1"/>
    <col min="14338" max="14339" width="39.625" style="147" customWidth="1"/>
    <col min="14340" max="14340" width="12.375" style="147" bestFit="1" customWidth="1"/>
    <col min="14341" max="14341" width="22.75" style="147" customWidth="1"/>
    <col min="14342" max="14342" width="27" style="147" customWidth="1"/>
    <col min="14343" max="14592" width="11" style="147"/>
    <col min="14593" max="14593" width="2.5" style="147" customWidth="1"/>
    <col min="14594" max="14595" width="39.625" style="147" customWidth="1"/>
    <col min="14596" max="14596" width="12.375" style="147" bestFit="1" customWidth="1"/>
    <col min="14597" max="14597" width="22.75" style="147" customWidth="1"/>
    <col min="14598" max="14598" width="27" style="147" customWidth="1"/>
    <col min="14599" max="14848" width="11" style="147"/>
    <col min="14849" max="14849" width="2.5" style="147" customWidth="1"/>
    <col min="14850" max="14851" width="39.625" style="147" customWidth="1"/>
    <col min="14852" max="14852" width="12.375" style="147" bestFit="1" customWidth="1"/>
    <col min="14853" max="14853" width="22.75" style="147" customWidth="1"/>
    <col min="14854" max="14854" width="27" style="147" customWidth="1"/>
    <col min="14855" max="15104" width="11" style="147"/>
    <col min="15105" max="15105" width="2.5" style="147" customWidth="1"/>
    <col min="15106" max="15107" width="39.625" style="147" customWidth="1"/>
    <col min="15108" max="15108" width="12.375" style="147" bestFit="1" customWidth="1"/>
    <col min="15109" max="15109" width="22.75" style="147" customWidth="1"/>
    <col min="15110" max="15110" width="27" style="147" customWidth="1"/>
    <col min="15111" max="15360" width="11" style="147"/>
    <col min="15361" max="15361" width="2.5" style="147" customWidth="1"/>
    <col min="15362" max="15363" width="39.625" style="147" customWidth="1"/>
    <col min="15364" max="15364" width="12.375" style="147" bestFit="1" customWidth="1"/>
    <col min="15365" max="15365" width="22.75" style="147" customWidth="1"/>
    <col min="15366" max="15366" width="27" style="147" customWidth="1"/>
    <col min="15367" max="15616" width="11" style="147"/>
    <col min="15617" max="15617" width="2.5" style="147" customWidth="1"/>
    <col min="15618" max="15619" width="39.625" style="147" customWidth="1"/>
    <col min="15620" max="15620" width="12.375" style="147" bestFit="1" customWidth="1"/>
    <col min="15621" max="15621" width="22.75" style="147" customWidth="1"/>
    <col min="15622" max="15622" width="27" style="147" customWidth="1"/>
    <col min="15623" max="15872" width="11" style="147"/>
    <col min="15873" max="15873" width="2.5" style="147" customWidth="1"/>
    <col min="15874" max="15875" width="39.625" style="147" customWidth="1"/>
    <col min="15876" max="15876" width="12.375" style="147" bestFit="1" customWidth="1"/>
    <col min="15877" max="15877" width="22.75" style="147" customWidth="1"/>
    <col min="15878" max="15878" width="27" style="147" customWidth="1"/>
    <col min="15879" max="16128" width="11" style="147"/>
    <col min="16129" max="16129" width="2.5" style="147" customWidth="1"/>
    <col min="16130" max="16131" width="39.625" style="147" customWidth="1"/>
    <col min="16132" max="16132" width="12.375" style="147" bestFit="1" customWidth="1"/>
    <col min="16133" max="16133" width="22.75" style="147" customWidth="1"/>
    <col min="16134" max="16134" width="27" style="147" customWidth="1"/>
    <col min="16135" max="16384" width="11" style="147"/>
  </cols>
  <sheetData>
    <row r="1" spans="1:73" s="148" customFormat="1" ht="38.25">
      <c r="A1"/>
      <c r="B1" s="154"/>
      <c r="C1" s="155" t="s">
        <v>146</v>
      </c>
      <c r="D1" s="169" t="s">
        <v>187</v>
      </c>
      <c r="E1" s="170" t="s">
        <v>188</v>
      </c>
      <c r="F1" s="171" t="s">
        <v>189</v>
      </c>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row>
    <row r="2" spans="1:73" ht="25.5">
      <c r="A2"/>
      <c r="B2" s="184" t="s">
        <v>159</v>
      </c>
      <c r="C2" s="151">
        <f>'2. Privater Kapitalbedarf'!C41</f>
        <v>517</v>
      </c>
      <c r="D2" s="153">
        <v>1656</v>
      </c>
      <c r="E2" s="153">
        <v>2086</v>
      </c>
      <c r="F2" s="153">
        <v>2316</v>
      </c>
      <c r="AX2"/>
      <c r="AY2"/>
      <c r="AZ2"/>
      <c r="BA2"/>
      <c r="BB2"/>
      <c r="BC2"/>
      <c r="BD2"/>
      <c r="BE2"/>
      <c r="BF2"/>
      <c r="BG2"/>
      <c r="BH2"/>
      <c r="BI2"/>
      <c r="BJ2"/>
      <c r="BK2"/>
      <c r="BL2"/>
      <c r="BM2"/>
      <c r="BN2"/>
      <c r="BO2"/>
      <c r="BP2"/>
      <c r="BQ2"/>
      <c r="BR2"/>
      <c r="BS2"/>
      <c r="BT2"/>
      <c r="BU2"/>
    </row>
    <row r="3" spans="1:73" ht="38.25">
      <c r="A3" t="s">
        <v>147</v>
      </c>
      <c r="B3" s="157" t="s">
        <v>158</v>
      </c>
      <c r="C3" s="167"/>
      <c r="D3" s="172">
        <v>25</v>
      </c>
      <c r="E3" s="173">
        <v>25</v>
      </c>
      <c r="F3" s="172">
        <v>25</v>
      </c>
      <c r="AX3"/>
      <c r="AY3"/>
      <c r="AZ3"/>
      <c r="BA3"/>
      <c r="BB3"/>
      <c r="BC3"/>
      <c r="BD3"/>
      <c r="BE3"/>
      <c r="BF3"/>
      <c r="BG3"/>
      <c r="BH3"/>
      <c r="BI3"/>
      <c r="BJ3"/>
      <c r="BK3"/>
      <c r="BL3"/>
      <c r="BM3"/>
      <c r="BN3"/>
      <c r="BO3"/>
      <c r="BP3"/>
      <c r="BQ3"/>
      <c r="BR3"/>
      <c r="BS3"/>
      <c r="BT3"/>
      <c r="BU3"/>
    </row>
    <row r="4" spans="1:73" ht="37.5" customHeight="1">
      <c r="A4" t="s">
        <v>147</v>
      </c>
      <c r="B4" s="156" t="s">
        <v>190</v>
      </c>
      <c r="C4" s="166"/>
      <c r="D4" s="168">
        <v>214</v>
      </c>
      <c r="E4" s="168">
        <v>345</v>
      </c>
      <c r="F4" s="168">
        <v>416</v>
      </c>
      <c r="AX4"/>
      <c r="AY4"/>
      <c r="AZ4"/>
      <c r="BA4"/>
      <c r="BB4"/>
      <c r="BC4"/>
      <c r="BD4"/>
      <c r="BE4"/>
      <c r="BF4"/>
      <c r="BG4"/>
      <c r="BH4"/>
      <c r="BI4"/>
      <c r="BJ4"/>
      <c r="BK4"/>
      <c r="BL4"/>
      <c r="BM4"/>
      <c r="BN4"/>
      <c r="BO4"/>
      <c r="BP4"/>
      <c r="BQ4"/>
      <c r="BR4"/>
      <c r="BS4"/>
      <c r="BT4"/>
      <c r="BU4"/>
    </row>
    <row r="5" spans="1:73" s="150" customFormat="1" ht="18.75">
      <c r="A5" s="146"/>
      <c r="B5" s="224" t="s">
        <v>156</v>
      </c>
      <c r="C5" s="225">
        <f>C2+C3+C4</f>
        <v>517</v>
      </c>
      <c r="D5" s="219">
        <f>D2+D3+D4</f>
        <v>1895</v>
      </c>
      <c r="E5" s="220">
        <f>E2+E3+E4</f>
        <v>2456</v>
      </c>
      <c r="F5" s="226">
        <f>F2+F3+F4</f>
        <v>2757</v>
      </c>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row>
    <row r="6" spans="1:73" s="150" customFormat="1" ht="18.75">
      <c r="A6" s="146"/>
      <c r="B6" s="158"/>
      <c r="C6" s="182"/>
      <c r="D6" s="182"/>
      <c r="E6" s="182"/>
      <c r="F6" s="182"/>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row>
    <row r="7" spans="1:73">
      <c r="A7"/>
      <c r="B7" s="157"/>
      <c r="C7" s="159"/>
      <c r="D7" s="176"/>
      <c r="E7" s="176"/>
      <c r="F7" s="176"/>
      <c r="AX7"/>
      <c r="AY7"/>
      <c r="AZ7"/>
      <c r="BA7"/>
      <c r="BB7"/>
      <c r="BC7"/>
      <c r="BD7"/>
      <c r="BE7"/>
      <c r="BF7"/>
      <c r="BG7"/>
      <c r="BH7"/>
      <c r="BI7"/>
      <c r="BJ7"/>
      <c r="BK7"/>
      <c r="BL7"/>
      <c r="BM7"/>
      <c r="BN7"/>
      <c r="BO7"/>
      <c r="BP7"/>
      <c r="BQ7"/>
      <c r="BR7"/>
      <c r="BS7"/>
      <c r="BT7"/>
      <c r="BU7"/>
    </row>
    <row r="8" spans="1:73">
      <c r="A8"/>
      <c r="B8" s="156" t="s">
        <v>148</v>
      </c>
      <c r="C8" s="217">
        <f>C5*12</f>
        <v>6204</v>
      </c>
      <c r="D8" s="179">
        <f>D5*12</f>
        <v>22740</v>
      </c>
      <c r="E8" s="180">
        <f>E5*12</f>
        <v>29472</v>
      </c>
      <c r="F8" s="180">
        <f>F5*12</f>
        <v>33084</v>
      </c>
      <c r="AX8"/>
      <c r="AY8"/>
      <c r="AZ8"/>
      <c r="BA8"/>
      <c r="BB8"/>
      <c r="BC8"/>
      <c r="BD8"/>
      <c r="BE8"/>
      <c r="BF8"/>
      <c r="BG8"/>
      <c r="BH8"/>
      <c r="BI8"/>
      <c r="BJ8"/>
      <c r="BK8"/>
      <c r="BL8"/>
      <c r="BM8"/>
      <c r="BN8"/>
      <c r="BO8"/>
      <c r="BP8"/>
      <c r="BQ8"/>
      <c r="BR8"/>
      <c r="BS8"/>
      <c r="BT8"/>
      <c r="BU8"/>
    </row>
    <row r="9" spans="1:73">
      <c r="A9"/>
      <c r="B9" s="156"/>
      <c r="C9" s="183"/>
      <c r="D9" s="153"/>
      <c r="E9" s="153"/>
      <c r="F9" s="153"/>
      <c r="H9" s="172"/>
      <c r="J9" s="172"/>
      <c r="AX9"/>
      <c r="AY9"/>
      <c r="AZ9"/>
      <c r="BA9"/>
      <c r="BB9"/>
      <c r="BC9"/>
      <c r="BD9"/>
      <c r="BE9"/>
      <c r="BF9"/>
      <c r="BG9"/>
      <c r="BH9"/>
      <c r="BI9"/>
      <c r="BJ9"/>
      <c r="BK9"/>
      <c r="BL9"/>
      <c r="BM9"/>
      <c r="BN9"/>
      <c r="BO9"/>
      <c r="BP9"/>
      <c r="BQ9"/>
      <c r="BR9"/>
      <c r="BS9"/>
      <c r="BT9"/>
      <c r="BU9"/>
    </row>
    <row r="10" spans="1:73">
      <c r="A10" s="215" t="s">
        <v>147</v>
      </c>
      <c r="B10" s="156" t="s">
        <v>168</v>
      </c>
      <c r="C10" s="183">
        <f>'3. Rentabilitätsvorschau 1. J.'!X38</f>
        <v>0</v>
      </c>
      <c r="D10" s="173">
        <v>6000</v>
      </c>
      <c r="E10" s="173">
        <v>6000</v>
      </c>
      <c r="F10" s="173">
        <v>6000</v>
      </c>
      <c r="H10" s="172"/>
      <c r="J10" s="172"/>
      <c r="AX10"/>
      <c r="AY10"/>
      <c r="AZ10"/>
      <c r="BA10"/>
      <c r="BB10"/>
      <c r="BC10"/>
      <c r="BD10"/>
      <c r="BE10"/>
      <c r="BF10"/>
      <c r="BG10"/>
      <c r="BH10"/>
      <c r="BI10"/>
      <c r="BJ10"/>
      <c r="BK10"/>
      <c r="BL10"/>
      <c r="BM10"/>
      <c r="BN10"/>
      <c r="BO10"/>
      <c r="BP10"/>
      <c r="BQ10"/>
      <c r="BR10"/>
      <c r="BS10"/>
      <c r="BT10"/>
      <c r="BU10"/>
    </row>
    <row r="11" spans="1:73">
      <c r="A11" s="215"/>
      <c r="B11" s="156"/>
      <c r="C11" s="216"/>
      <c r="D11" s="153"/>
      <c r="E11" s="153"/>
      <c r="F11" s="153"/>
      <c r="H11" s="172"/>
      <c r="J11" s="172"/>
      <c r="AX11"/>
      <c r="AY11"/>
      <c r="AZ11"/>
      <c r="BA11"/>
      <c r="BB11"/>
      <c r="BC11"/>
      <c r="BD11"/>
      <c r="BE11"/>
      <c r="BF11"/>
      <c r="BG11"/>
      <c r="BH11"/>
      <c r="BI11"/>
      <c r="BJ11"/>
      <c r="BK11"/>
      <c r="BL11"/>
      <c r="BM11"/>
      <c r="BN11"/>
      <c r="BO11"/>
      <c r="BP11"/>
      <c r="BQ11"/>
      <c r="BR11"/>
      <c r="BS11"/>
      <c r="BT11"/>
      <c r="BU11"/>
    </row>
    <row r="12" spans="1:73" s="150" customFormat="1" ht="18.75">
      <c r="A12" s="146"/>
      <c r="B12" s="224" t="s">
        <v>155</v>
      </c>
      <c r="C12" s="227">
        <f>C8+C9+C10+C11</f>
        <v>6204</v>
      </c>
      <c r="D12" s="228">
        <f t="shared" ref="D12:F12" si="0">D8+D9+D10+D11</f>
        <v>28740</v>
      </c>
      <c r="E12" s="229">
        <f>E8+E9+E10+E11</f>
        <v>35472</v>
      </c>
      <c r="F12" s="230">
        <f t="shared" si="0"/>
        <v>39084</v>
      </c>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row>
    <row r="13" spans="1:73" s="150" customFormat="1" ht="18.75">
      <c r="A13" s="146"/>
      <c r="B13" s="158"/>
      <c r="C13" s="181"/>
      <c r="D13" s="182"/>
      <c r="E13" s="182"/>
      <c r="F13" s="182"/>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row>
    <row r="14" spans="1:73" ht="24">
      <c r="A14"/>
      <c r="B14" s="157" t="s">
        <v>192</v>
      </c>
      <c r="C14" s="160">
        <f>220*6</f>
        <v>1320</v>
      </c>
      <c r="D14" s="177">
        <v>1320</v>
      </c>
      <c r="E14" s="178">
        <v>1320</v>
      </c>
      <c r="F14" s="177">
        <v>1320</v>
      </c>
      <c r="AX14"/>
      <c r="AY14"/>
      <c r="AZ14"/>
      <c r="BA14"/>
      <c r="BB14"/>
      <c r="BC14"/>
      <c r="BD14"/>
      <c r="BE14"/>
      <c r="BF14"/>
      <c r="BG14"/>
      <c r="BH14"/>
      <c r="BI14"/>
      <c r="BJ14"/>
      <c r="BK14"/>
      <c r="BL14"/>
      <c r="BM14"/>
      <c r="BN14"/>
      <c r="BO14"/>
      <c r="BP14"/>
      <c r="BQ14"/>
      <c r="BR14"/>
      <c r="BS14"/>
      <c r="BT14"/>
      <c r="BU14"/>
    </row>
    <row r="15" spans="1:73">
      <c r="A15"/>
      <c r="B15" s="156" t="s">
        <v>149</v>
      </c>
      <c r="C15" s="161">
        <f>C12/C14</f>
        <v>4.7</v>
      </c>
      <c r="D15" s="179">
        <f>D12/D14</f>
        <v>21.772727272727273</v>
      </c>
      <c r="E15" s="180">
        <f t="shared" ref="E15:F15" si="1">E12/E14</f>
        <v>26.872727272727271</v>
      </c>
      <c r="F15" s="180">
        <f t="shared" si="1"/>
        <v>29.609090909090909</v>
      </c>
      <c r="AX15"/>
      <c r="AY15"/>
      <c r="AZ15"/>
      <c r="BA15"/>
      <c r="BB15"/>
      <c r="BC15"/>
      <c r="BD15"/>
      <c r="BE15"/>
      <c r="BF15"/>
      <c r="BG15"/>
      <c r="BH15"/>
      <c r="BI15"/>
      <c r="BJ15"/>
      <c r="BK15"/>
      <c r="BL15"/>
      <c r="BM15"/>
      <c r="BN15"/>
      <c r="BO15"/>
      <c r="BP15"/>
      <c r="BQ15"/>
      <c r="BR15"/>
      <c r="BS15"/>
      <c r="BT15"/>
      <c r="BU15"/>
    </row>
    <row r="16" spans="1:73">
      <c r="A16" t="s">
        <v>147</v>
      </c>
      <c r="B16" s="156" t="s">
        <v>191</v>
      </c>
      <c r="C16" s="161">
        <f>C15*0.15</f>
        <v>0.70499999999999996</v>
      </c>
      <c r="D16" s="179">
        <f>D15*0.15</f>
        <v>3.2659090909090911</v>
      </c>
      <c r="E16" s="180">
        <f>E15*0.15</f>
        <v>4.0309090909090903</v>
      </c>
      <c r="F16" s="180">
        <f>F15*0.15</f>
        <v>4.4413636363636364</v>
      </c>
      <c r="AX16"/>
      <c r="AY16"/>
      <c r="AZ16"/>
      <c r="BA16"/>
      <c r="BB16"/>
      <c r="BC16"/>
      <c r="BD16"/>
      <c r="BE16"/>
      <c r="BF16"/>
      <c r="BG16"/>
      <c r="BH16"/>
      <c r="BI16"/>
      <c r="BJ16"/>
      <c r="BK16"/>
      <c r="BL16"/>
      <c r="BM16"/>
      <c r="BN16"/>
      <c r="BO16"/>
      <c r="BP16"/>
      <c r="BQ16"/>
      <c r="BR16"/>
      <c r="BS16"/>
      <c r="BT16"/>
      <c r="BU16"/>
    </row>
    <row r="17" spans="1:73" s="149" customFormat="1" ht="15.75">
      <c r="A17"/>
      <c r="B17" s="158" t="s">
        <v>150</v>
      </c>
      <c r="C17" s="162">
        <f>C15+C16</f>
        <v>5.4050000000000002</v>
      </c>
      <c r="D17" s="174">
        <f>D15+D16</f>
        <v>25.038636363636364</v>
      </c>
      <c r="E17" s="175">
        <f t="shared" ref="E17:F17" si="2">E15+E16</f>
        <v>30.903636363636362</v>
      </c>
      <c r="F17" s="175">
        <f t="shared" si="2"/>
        <v>34.050454545454542</v>
      </c>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row>
    <row r="18" spans="1:73">
      <c r="A18" t="s">
        <v>147</v>
      </c>
      <c r="B18" s="156" t="s">
        <v>151</v>
      </c>
      <c r="C18" s="161">
        <f>C17*0.19</f>
        <v>1.02695</v>
      </c>
      <c r="D18" s="179">
        <f>D17*0.19</f>
        <v>4.7573409090909093</v>
      </c>
      <c r="E18" s="180">
        <f t="shared" ref="E18:F18" si="3">E17*0.19</f>
        <v>5.8716909090909093</v>
      </c>
      <c r="F18" s="180">
        <f t="shared" si="3"/>
        <v>6.4695863636363633</v>
      </c>
      <c r="AX18"/>
      <c r="AY18"/>
      <c r="AZ18"/>
      <c r="BA18"/>
      <c r="BB18"/>
      <c r="BC18"/>
      <c r="BD18"/>
      <c r="BE18"/>
      <c r="BF18"/>
      <c r="BG18"/>
      <c r="BH18"/>
      <c r="BI18"/>
      <c r="BJ18"/>
      <c r="BK18"/>
      <c r="BL18"/>
      <c r="BM18"/>
      <c r="BN18"/>
      <c r="BO18"/>
      <c r="BP18"/>
      <c r="BQ18"/>
      <c r="BR18"/>
      <c r="BS18"/>
      <c r="BT18"/>
      <c r="BU18"/>
    </row>
    <row r="19" spans="1:73" s="150" customFormat="1" ht="18.75">
      <c r="A19" s="146"/>
      <c r="B19" s="224" t="s">
        <v>152</v>
      </c>
      <c r="C19" s="218">
        <f>C17+C18</f>
        <v>6.4319500000000005</v>
      </c>
      <c r="D19" s="219">
        <f>D17+D18</f>
        <v>29.795977272727274</v>
      </c>
      <c r="E19" s="220">
        <f t="shared" ref="E19:F19" si="4">E17+E18</f>
        <v>36.775327272727274</v>
      </c>
      <c r="F19" s="226">
        <f t="shared" si="4"/>
        <v>40.520040909090909</v>
      </c>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row>
    <row r="20" spans="1:73" s="150" customFormat="1" ht="18.75">
      <c r="A20" s="146"/>
      <c r="B20" s="158"/>
      <c r="C20" s="164"/>
      <c r="D20" s="182"/>
      <c r="E20" s="182"/>
      <c r="F20" s="182"/>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row>
    <row r="21" spans="1:73" ht="14.25" customHeight="1">
      <c r="A21"/>
      <c r="B21" s="157" t="s">
        <v>153</v>
      </c>
      <c r="C21" s="163"/>
      <c r="D21" s="176"/>
      <c r="E21" s="176"/>
      <c r="F21" s="176"/>
      <c r="AX21"/>
      <c r="AY21"/>
      <c r="AZ21"/>
      <c r="BA21"/>
      <c r="BB21"/>
      <c r="BC21"/>
      <c r="BD21"/>
      <c r="BE21"/>
      <c r="BF21"/>
      <c r="BG21"/>
      <c r="BH21"/>
      <c r="BI21"/>
      <c r="BJ21"/>
      <c r="BK21"/>
      <c r="BL21"/>
      <c r="BM21"/>
      <c r="BN21"/>
      <c r="BO21"/>
      <c r="BP21"/>
      <c r="BQ21"/>
      <c r="BR21"/>
      <c r="BS21"/>
      <c r="BT21"/>
      <c r="BU21"/>
    </row>
    <row r="22" spans="1:73" s="150" customFormat="1" ht="18.75">
      <c r="A22" s="146"/>
      <c r="B22" s="158" t="s">
        <v>154</v>
      </c>
      <c r="C22" s="164"/>
      <c r="D22" s="165"/>
      <c r="E22" s="165"/>
      <c r="F22" s="165"/>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row>
    <row r="23" spans="1:73">
      <c r="A23"/>
      <c r="B23" s="221" t="s">
        <v>193</v>
      </c>
      <c r="C23" s="161">
        <f>C19*6</f>
        <v>38.591700000000003</v>
      </c>
      <c r="D23" s="179">
        <f>D19*6</f>
        <v>178.77586363636365</v>
      </c>
      <c r="E23" s="180">
        <f>E19*6</f>
        <v>220.65196363636363</v>
      </c>
      <c r="F23" s="180">
        <f>F19*6</f>
        <v>243.12024545454545</v>
      </c>
      <c r="AX23"/>
      <c r="AY23"/>
      <c r="AZ23"/>
      <c r="BA23"/>
      <c r="BB23"/>
      <c r="BC23"/>
      <c r="BD23"/>
      <c r="BE23"/>
      <c r="BF23"/>
      <c r="BG23"/>
      <c r="BH23"/>
      <c r="BI23"/>
      <c r="BJ23"/>
      <c r="BK23"/>
      <c r="BL23"/>
      <c r="BM23"/>
      <c r="BN23"/>
      <c r="BO23"/>
      <c r="BP23"/>
      <c r="BQ23"/>
      <c r="BR23"/>
      <c r="BS23"/>
      <c r="BT23"/>
      <c r="BU23"/>
    </row>
    <row r="24" spans="1:73">
      <c r="A24"/>
      <c r="B24" s="157" t="s">
        <v>194</v>
      </c>
      <c r="C24" s="161">
        <f>C23*5</f>
        <v>192.95850000000002</v>
      </c>
      <c r="D24" s="179">
        <f>D23*5</f>
        <v>893.87931818181823</v>
      </c>
      <c r="E24" s="180">
        <f t="shared" ref="E24:F24" si="5">E23*5</f>
        <v>1103.2598181818182</v>
      </c>
      <c r="F24" s="180">
        <f t="shared" si="5"/>
        <v>1215.6012272727273</v>
      </c>
      <c r="AX24"/>
      <c r="AY24"/>
      <c r="AZ24"/>
      <c r="BA24"/>
      <c r="BB24"/>
      <c r="BC24"/>
      <c r="BD24"/>
      <c r="BE24"/>
      <c r="BF24"/>
      <c r="BG24"/>
      <c r="BH24"/>
      <c r="BI24"/>
      <c r="BJ24"/>
      <c r="BK24"/>
      <c r="BL24"/>
      <c r="BM24"/>
      <c r="BN24"/>
      <c r="BO24"/>
      <c r="BP24"/>
      <c r="BQ24"/>
      <c r="BR24"/>
      <c r="BS24"/>
      <c r="BT24"/>
      <c r="BU24"/>
    </row>
    <row r="25" spans="1:73">
      <c r="A25"/>
      <c r="B25" s="156" t="s">
        <v>195</v>
      </c>
      <c r="C25" s="161">
        <f>C24*4.33</f>
        <v>835.51030500000013</v>
      </c>
      <c r="D25" s="179">
        <f>D24*4.33</f>
        <v>3870.4974477272731</v>
      </c>
      <c r="E25" s="180">
        <f t="shared" ref="E25:F25" si="6">E24*4.33</f>
        <v>4777.1150127272731</v>
      </c>
      <c r="F25" s="180">
        <f t="shared" si="6"/>
        <v>5263.5533140909092</v>
      </c>
      <c r="AX25"/>
      <c r="AY25"/>
      <c r="AZ25"/>
      <c r="BA25"/>
      <c r="BB25"/>
      <c r="BC25"/>
      <c r="BD25"/>
      <c r="BE25"/>
      <c r="BF25"/>
      <c r="BG25"/>
      <c r="BH25"/>
      <c r="BI25"/>
      <c r="BJ25"/>
      <c r="BK25"/>
      <c r="BL25"/>
      <c r="BM25"/>
      <c r="BN25"/>
      <c r="BO25"/>
      <c r="BP25"/>
      <c r="BQ25"/>
      <c r="BR25"/>
      <c r="BS25"/>
      <c r="BT25"/>
      <c r="BU25"/>
    </row>
    <row r="26" spans="1:73">
      <c r="A26"/>
      <c r="B26" s="156" t="s">
        <v>196</v>
      </c>
      <c r="C26" s="161">
        <f>C24*52</f>
        <v>10033.842000000001</v>
      </c>
      <c r="D26" s="222">
        <f t="shared" ref="D26:F26" si="7">D24*52</f>
        <v>46481.724545454548</v>
      </c>
      <c r="E26" s="223">
        <f t="shared" si="7"/>
        <v>57369.510545454548</v>
      </c>
      <c r="F26" s="223">
        <f t="shared" si="7"/>
        <v>63211.263818181818</v>
      </c>
      <c r="AX26"/>
      <c r="AY26"/>
      <c r="AZ26"/>
      <c r="BA26"/>
      <c r="BB26"/>
      <c r="BC26"/>
      <c r="BD26"/>
      <c r="BE26"/>
      <c r="BF26"/>
      <c r="BG26"/>
      <c r="BH26"/>
      <c r="BI26"/>
      <c r="BJ26"/>
      <c r="BK26"/>
      <c r="BL26"/>
      <c r="BM26"/>
      <c r="BN26"/>
      <c r="BO26"/>
      <c r="BP26"/>
      <c r="BQ26"/>
      <c r="BR26"/>
      <c r="BS26"/>
      <c r="BT26"/>
      <c r="BU26"/>
    </row>
    <row r="27" spans="1:73" customFormat="1"/>
    <row r="28" spans="1:73" customFormat="1">
      <c r="B28" t="s">
        <v>153</v>
      </c>
    </row>
    <row r="29" spans="1:73" customFormat="1"/>
    <row r="30" spans="1:73" customFormat="1">
      <c r="B30" t="s">
        <v>153</v>
      </c>
    </row>
    <row r="31" spans="1:73">
      <c r="A31"/>
      <c r="B31" s="251"/>
      <c r="C31" s="251"/>
      <c r="D31" s="251"/>
      <c r="E31" s="251"/>
      <c r="F31" s="251"/>
      <c r="AX31"/>
      <c r="AY31"/>
      <c r="AZ31"/>
      <c r="BA31"/>
      <c r="BB31"/>
      <c r="BC31"/>
      <c r="BD31"/>
      <c r="BE31"/>
      <c r="BF31"/>
      <c r="BG31"/>
      <c r="BH31"/>
      <c r="BI31"/>
      <c r="BJ31"/>
      <c r="BK31"/>
      <c r="BL31"/>
      <c r="BM31"/>
      <c r="BN31"/>
      <c r="BO31"/>
      <c r="BP31"/>
      <c r="BQ31"/>
      <c r="BR31"/>
      <c r="BS31"/>
      <c r="BT31"/>
      <c r="BU31"/>
    </row>
    <row r="32" spans="1:73">
      <c r="A32"/>
      <c r="B32" s="251" t="s">
        <v>197</v>
      </c>
      <c r="C32" s="251"/>
      <c r="D32" s="251"/>
      <c r="E32" s="251"/>
      <c r="F32" s="251"/>
      <c r="AX32"/>
      <c r="AY32"/>
      <c r="AZ32"/>
      <c r="BA32"/>
      <c r="BB32"/>
      <c r="BC32"/>
      <c r="BD32"/>
      <c r="BE32"/>
      <c r="BF32"/>
      <c r="BG32"/>
      <c r="BH32"/>
      <c r="BI32"/>
      <c r="BJ32"/>
      <c r="BK32"/>
      <c r="BL32"/>
      <c r="BM32"/>
      <c r="BN32"/>
      <c r="BO32"/>
      <c r="BP32"/>
      <c r="BQ32"/>
      <c r="BR32"/>
      <c r="BS32"/>
      <c r="BT32"/>
      <c r="BU32"/>
    </row>
    <row r="33" spans="1:102" customFormat="1"/>
    <row r="34" spans="1:102">
      <c r="A34"/>
      <c r="B34" t="s">
        <v>153</v>
      </c>
      <c r="C34"/>
      <c r="D34"/>
      <c r="E34"/>
      <c r="F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row>
    <row r="35" spans="1:102">
      <c r="A35"/>
      <c r="B35" s="252" t="s">
        <v>181</v>
      </c>
      <c r="C35" s="253"/>
      <c r="D35" s="253"/>
      <c r="E35" s="253"/>
      <c r="F35" s="253"/>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row>
    <row r="36" spans="1:102">
      <c r="A36"/>
      <c r="B36" s="252" t="s">
        <v>182</v>
      </c>
      <c r="C36" s="253"/>
      <c r="D36" s="253"/>
      <c r="E36" s="253"/>
      <c r="F36" s="253"/>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row>
    <row r="37" spans="1:102">
      <c r="A37"/>
      <c r="B37" s="252" t="s">
        <v>184</v>
      </c>
      <c r="C37" s="253"/>
      <c r="D37" s="253"/>
      <c r="E37" s="253"/>
      <c r="F37" s="253"/>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row>
    <row r="38" spans="1:102">
      <c r="A38"/>
      <c r="B38" t="s">
        <v>153</v>
      </c>
      <c r="C38"/>
      <c r="D38"/>
      <c r="E38"/>
      <c r="F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row>
    <row r="39" spans="1:102">
      <c r="A39"/>
      <c r="B39"/>
      <c r="C39"/>
      <c r="D39"/>
      <c r="E39"/>
      <c r="F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row>
    <row r="40" spans="1:102">
      <c r="A40"/>
      <c r="B40" t="s">
        <v>153</v>
      </c>
      <c r="C40"/>
      <c r="D40"/>
      <c r="E40"/>
      <c r="F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row>
    <row r="41" spans="1:102">
      <c r="A41"/>
      <c r="B41"/>
      <c r="C41"/>
      <c r="D41"/>
      <c r="E41"/>
      <c r="F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row>
    <row r="42" spans="1:102">
      <c r="A42"/>
      <c r="B42" t="s">
        <v>153</v>
      </c>
      <c r="C42"/>
      <c r="D42"/>
      <c r="E42"/>
      <c r="F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row>
    <row r="43" spans="1:102">
      <c r="A43"/>
      <c r="B43"/>
      <c r="C43"/>
      <c r="D43"/>
      <c r="E43"/>
      <c r="F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row>
    <row r="44" spans="1:102">
      <c r="A44"/>
      <c r="B44" t="s">
        <v>153</v>
      </c>
      <c r="C44"/>
      <c r="D44"/>
      <c r="E44"/>
      <c r="F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row>
    <row r="45" spans="1:102">
      <c r="A45"/>
      <c r="B45"/>
      <c r="C45"/>
      <c r="D45"/>
      <c r="E45"/>
      <c r="F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row>
    <row r="46" spans="1:102">
      <c r="A46"/>
      <c r="B46" t="s">
        <v>153</v>
      </c>
      <c r="C46"/>
      <c r="D46"/>
      <c r="E46"/>
      <c r="F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row>
    <row r="47" spans="1:102">
      <c r="A47"/>
      <c r="B47"/>
      <c r="C47"/>
      <c r="D47"/>
      <c r="E47"/>
      <c r="F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row>
    <row r="48" spans="1:102">
      <c r="A48"/>
      <c r="B48" t="s">
        <v>153</v>
      </c>
      <c r="C48"/>
      <c r="D48"/>
      <c r="E48"/>
      <c r="F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row>
    <row r="49" spans="1:102">
      <c r="A49"/>
      <c r="B49"/>
      <c r="C49"/>
      <c r="D49"/>
      <c r="E49"/>
      <c r="F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row>
    <row r="50" spans="1:102">
      <c r="A50"/>
      <c r="B50" t="s">
        <v>153</v>
      </c>
      <c r="C50"/>
      <c r="D50"/>
      <c r="E50"/>
      <c r="F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row>
    <row r="51" spans="1:102">
      <c r="A51"/>
      <c r="B51"/>
      <c r="C51"/>
      <c r="D51"/>
      <c r="E51"/>
      <c r="F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row>
    <row r="52" spans="1:102">
      <c r="A52"/>
      <c r="B52" t="s">
        <v>153</v>
      </c>
      <c r="C52"/>
      <c r="D52"/>
      <c r="E52"/>
      <c r="F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row>
    <row r="53" spans="1:102">
      <c r="A53"/>
      <c r="B53"/>
      <c r="C53"/>
      <c r="D53"/>
      <c r="E53"/>
      <c r="F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row>
    <row r="54" spans="1:102">
      <c r="A54"/>
      <c r="B54" t="s">
        <v>153</v>
      </c>
      <c r="C54"/>
      <c r="D54"/>
      <c r="E54"/>
      <c r="F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row>
    <row r="55" spans="1:102">
      <c r="A55"/>
      <c r="B55"/>
      <c r="C55"/>
      <c r="D55"/>
      <c r="E55"/>
      <c r="F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row>
    <row r="56" spans="1:102">
      <c r="A56"/>
      <c r="B56" t="s">
        <v>153</v>
      </c>
      <c r="C56"/>
      <c r="D56"/>
      <c r="E56"/>
      <c r="F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row>
    <row r="57" spans="1:102">
      <c r="A57"/>
      <c r="B57"/>
      <c r="C57"/>
      <c r="D57"/>
      <c r="E57"/>
      <c r="F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row>
    <row r="58" spans="1:102">
      <c r="A58"/>
      <c r="B58" t="s">
        <v>153</v>
      </c>
      <c r="C58"/>
      <c r="D58"/>
      <c r="E58"/>
      <c r="F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row>
    <row r="59" spans="1:102">
      <c r="A59"/>
      <c r="B59"/>
      <c r="C59"/>
      <c r="D59"/>
      <c r="E59"/>
      <c r="F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row>
    <row r="60" spans="1:102">
      <c r="A60"/>
      <c r="B60" t="s">
        <v>153</v>
      </c>
      <c r="C60"/>
      <c r="D60"/>
      <c r="E60"/>
      <c r="F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row>
    <row r="61" spans="1:102">
      <c r="A61"/>
      <c r="B61"/>
      <c r="C61"/>
      <c r="D61"/>
      <c r="E61"/>
      <c r="F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row>
    <row r="62" spans="1:102">
      <c r="A62"/>
      <c r="B62" t="s">
        <v>153</v>
      </c>
      <c r="C62"/>
      <c r="D62"/>
      <c r="E62"/>
      <c r="F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row>
    <row r="63" spans="1:102">
      <c r="A63"/>
      <c r="B63"/>
      <c r="C63"/>
      <c r="D63"/>
      <c r="E63"/>
      <c r="F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row>
    <row r="64" spans="1:102">
      <c r="A64"/>
      <c r="B64" t="s">
        <v>153</v>
      </c>
      <c r="C64"/>
      <c r="D64"/>
      <c r="E64"/>
      <c r="F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row>
    <row r="65" spans="1:102">
      <c r="A65"/>
      <c r="B65"/>
      <c r="C65"/>
      <c r="D65"/>
      <c r="E65"/>
      <c r="F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row>
    <row r="66" spans="1:102">
      <c r="A66"/>
      <c r="B66" t="s">
        <v>153</v>
      </c>
      <c r="C66"/>
      <c r="D66"/>
      <c r="E66"/>
      <c r="F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row>
    <row r="67" spans="1:102">
      <c r="A67"/>
      <c r="B67"/>
      <c r="C67"/>
      <c r="D67"/>
      <c r="E67"/>
      <c r="F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row>
    <row r="68" spans="1:102">
      <c r="A68"/>
      <c r="B68" t="s">
        <v>153</v>
      </c>
      <c r="C68"/>
      <c r="D68"/>
      <c r="E68"/>
      <c r="F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row>
    <row r="69" spans="1:102">
      <c r="A69"/>
      <c r="B69"/>
      <c r="C69"/>
      <c r="D69"/>
      <c r="E69"/>
      <c r="F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row>
    <row r="70" spans="1:102">
      <c r="A70"/>
      <c r="B70" t="s">
        <v>153</v>
      </c>
      <c r="C70"/>
      <c r="D70"/>
      <c r="E70"/>
      <c r="F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row>
    <row r="71" spans="1:102">
      <c r="A71"/>
      <c r="B71"/>
      <c r="C71"/>
      <c r="D71"/>
      <c r="E71"/>
      <c r="F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row>
    <row r="72" spans="1:102">
      <c r="A72"/>
      <c r="B72" t="s">
        <v>153</v>
      </c>
      <c r="C72"/>
      <c r="D72"/>
      <c r="E72"/>
      <c r="F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row>
    <row r="73" spans="1:102">
      <c r="A73"/>
      <c r="B73"/>
      <c r="C73"/>
      <c r="D73"/>
      <c r="E73"/>
      <c r="F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row>
    <row r="74" spans="1:102">
      <c r="A74"/>
      <c r="B74" t="s">
        <v>153</v>
      </c>
      <c r="C74"/>
      <c r="D74"/>
      <c r="E74"/>
      <c r="F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row>
    <row r="75" spans="1:102">
      <c r="A75"/>
      <c r="B75"/>
      <c r="C75"/>
      <c r="D75"/>
      <c r="E75"/>
      <c r="F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row>
    <row r="76" spans="1:102">
      <c r="A76"/>
      <c r="B76" t="s">
        <v>153</v>
      </c>
      <c r="C76"/>
      <c r="D76"/>
      <c r="E76"/>
      <c r="F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row>
    <row r="77" spans="1:102">
      <c r="A77"/>
      <c r="B77"/>
      <c r="C77"/>
      <c r="D77"/>
      <c r="E77"/>
      <c r="F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row>
    <row r="78" spans="1:102">
      <c r="A78"/>
      <c r="B78" t="s">
        <v>153</v>
      </c>
      <c r="C78"/>
      <c r="D78"/>
      <c r="E78"/>
      <c r="F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row>
    <row r="79" spans="1:102">
      <c r="A79"/>
      <c r="B79"/>
      <c r="C79"/>
      <c r="D79"/>
      <c r="E79"/>
      <c r="F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row>
    <row r="80" spans="1:102">
      <c r="A80"/>
      <c r="B80" t="s">
        <v>153</v>
      </c>
      <c r="C80"/>
      <c r="D80"/>
      <c r="E80"/>
      <c r="F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row>
    <row r="81" spans="1:102">
      <c r="A81"/>
      <c r="B81"/>
      <c r="C81"/>
      <c r="D81"/>
      <c r="E81"/>
      <c r="F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row>
    <row r="82" spans="1:102">
      <c r="A82"/>
      <c r="B82" t="s">
        <v>153</v>
      </c>
      <c r="C82"/>
      <c r="D82"/>
      <c r="E82"/>
      <c r="F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row>
    <row r="83" spans="1:102">
      <c r="A83"/>
      <c r="B83"/>
      <c r="C83"/>
      <c r="D83"/>
      <c r="E83"/>
      <c r="F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row>
    <row r="84" spans="1:102">
      <c r="A84"/>
      <c r="B84" t="s">
        <v>153</v>
      </c>
      <c r="C84"/>
      <c r="D84"/>
      <c r="E84"/>
      <c r="F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row>
    <row r="85" spans="1:102">
      <c r="A85"/>
      <c r="B85"/>
      <c r="C85"/>
      <c r="D85"/>
      <c r="E85"/>
      <c r="F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row>
    <row r="86" spans="1:102">
      <c r="A86"/>
      <c r="B86" t="s">
        <v>153</v>
      </c>
      <c r="C86"/>
      <c r="D86"/>
      <c r="E86"/>
      <c r="F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row>
    <row r="87" spans="1:102">
      <c r="A87"/>
      <c r="B87"/>
      <c r="C87"/>
      <c r="D87"/>
      <c r="E87"/>
      <c r="F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row>
    <row r="88" spans="1:102">
      <c r="A88"/>
      <c r="B88" t="s">
        <v>153</v>
      </c>
      <c r="C88"/>
      <c r="D88"/>
      <c r="E88"/>
      <c r="F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row>
    <row r="89" spans="1:102">
      <c r="A89"/>
      <c r="B89"/>
      <c r="C89"/>
      <c r="D89"/>
      <c r="E89"/>
      <c r="F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row>
    <row r="90" spans="1:102">
      <c r="A90"/>
      <c r="B90" t="s">
        <v>153</v>
      </c>
      <c r="C90"/>
      <c r="D90"/>
      <c r="E90"/>
      <c r="F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row>
    <row r="91" spans="1:102">
      <c r="A91"/>
      <c r="B91"/>
      <c r="C91"/>
      <c r="D91"/>
      <c r="E91"/>
      <c r="F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row>
    <row r="92" spans="1:102">
      <c r="A92"/>
      <c r="B92" t="s">
        <v>153</v>
      </c>
      <c r="C92"/>
      <c r="D92"/>
      <c r="E92"/>
      <c r="F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row>
    <row r="93" spans="1:102">
      <c r="A93"/>
      <c r="B93"/>
      <c r="C93"/>
      <c r="D93"/>
      <c r="E93"/>
      <c r="F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row>
    <row r="94" spans="1:102">
      <c r="A94"/>
      <c r="B94" t="s">
        <v>153</v>
      </c>
      <c r="C94"/>
      <c r="D94"/>
      <c r="E94"/>
      <c r="F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row>
    <row r="95" spans="1:102">
      <c r="A95"/>
      <c r="B95"/>
      <c r="C95"/>
      <c r="D95"/>
      <c r="E95"/>
      <c r="F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row>
    <row r="96" spans="1:102">
      <c r="A96"/>
      <c r="B96" t="s">
        <v>153</v>
      </c>
      <c r="C96"/>
      <c r="D96"/>
      <c r="E96"/>
      <c r="F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row>
    <row r="97" spans="1:102">
      <c r="A97"/>
      <c r="B97"/>
      <c r="C97"/>
      <c r="D97"/>
      <c r="E97"/>
      <c r="F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row>
    <row r="98" spans="1:102">
      <c r="A98"/>
      <c r="B98" t="s">
        <v>153</v>
      </c>
      <c r="C98"/>
      <c r="D98"/>
      <c r="E98"/>
      <c r="F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row>
    <row r="99" spans="1:102">
      <c r="A99"/>
      <c r="B99"/>
      <c r="C99"/>
      <c r="D99"/>
      <c r="E99"/>
      <c r="F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row>
    <row r="100" spans="1:102">
      <c r="A100"/>
      <c r="B100" t="s">
        <v>153</v>
      </c>
      <c r="C100"/>
      <c r="D100"/>
      <c r="E100"/>
      <c r="F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row>
    <row r="101" spans="1:102">
      <c r="A101"/>
      <c r="B101"/>
      <c r="C101"/>
      <c r="D101"/>
      <c r="E101"/>
      <c r="F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row>
    <row r="102" spans="1:102">
      <c r="A102"/>
      <c r="B102" t="s">
        <v>153</v>
      </c>
      <c r="C102"/>
      <c r="D102"/>
      <c r="E102"/>
      <c r="F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row>
    <row r="103" spans="1:102">
      <c r="A103"/>
      <c r="B103"/>
      <c r="C103"/>
      <c r="D103"/>
      <c r="E103"/>
      <c r="F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row>
    <row r="104" spans="1:102">
      <c r="A104"/>
      <c r="B104" t="s">
        <v>153</v>
      </c>
      <c r="C104"/>
      <c r="D104"/>
      <c r="E104"/>
      <c r="F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row>
    <row r="105" spans="1:102">
      <c r="A105"/>
      <c r="B105"/>
      <c r="C105"/>
      <c r="D105"/>
      <c r="E105"/>
      <c r="F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row>
    <row r="106" spans="1:102">
      <c r="A106"/>
      <c r="B106" t="s">
        <v>153</v>
      </c>
      <c r="C106"/>
      <c r="D106"/>
      <c r="E106"/>
      <c r="F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row>
    <row r="107" spans="1:102">
      <c r="A107"/>
      <c r="B107"/>
      <c r="C107"/>
      <c r="D107"/>
      <c r="E107"/>
      <c r="F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row>
    <row r="108" spans="1:102">
      <c r="A108"/>
      <c r="B108" t="s">
        <v>153</v>
      </c>
      <c r="C108"/>
      <c r="D108"/>
      <c r="E108"/>
      <c r="F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row>
    <row r="109" spans="1:102">
      <c r="A109"/>
      <c r="B109"/>
      <c r="C109"/>
      <c r="D109"/>
      <c r="E109"/>
      <c r="F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row>
    <row r="110" spans="1:102">
      <c r="A110"/>
      <c r="B110" t="s">
        <v>153</v>
      </c>
      <c r="C110"/>
      <c r="D110"/>
      <c r="E110"/>
      <c r="F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row>
    <row r="111" spans="1:102">
      <c r="A111"/>
      <c r="B111"/>
      <c r="C111"/>
      <c r="D111"/>
      <c r="E111"/>
      <c r="F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row>
    <row r="112" spans="1:102">
      <c r="A112"/>
      <c r="B112" t="s">
        <v>153</v>
      </c>
      <c r="C112"/>
      <c r="D112"/>
      <c r="E112"/>
      <c r="F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row>
    <row r="113" spans="1:102">
      <c r="A113"/>
      <c r="B113"/>
      <c r="C113"/>
      <c r="D113"/>
      <c r="E113"/>
      <c r="F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row>
    <row r="114" spans="1:102">
      <c r="A114"/>
      <c r="B114" t="s">
        <v>153</v>
      </c>
      <c r="C114"/>
      <c r="D114"/>
      <c r="E114"/>
      <c r="F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row>
    <row r="115" spans="1:102">
      <c r="A115"/>
      <c r="B115"/>
      <c r="C115"/>
      <c r="D115"/>
      <c r="E115"/>
      <c r="F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row>
    <row r="116" spans="1:102">
      <c r="A116"/>
      <c r="B116" t="s">
        <v>153</v>
      </c>
      <c r="C116"/>
      <c r="D116"/>
      <c r="E116"/>
      <c r="F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row>
    <row r="117" spans="1:102">
      <c r="A117"/>
      <c r="B117"/>
      <c r="C117"/>
      <c r="D117"/>
      <c r="E117"/>
      <c r="F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row>
    <row r="118" spans="1:102">
      <c r="A118"/>
      <c r="B118" t="s">
        <v>153</v>
      </c>
      <c r="C118"/>
      <c r="D118"/>
      <c r="E118"/>
      <c r="F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row>
    <row r="119" spans="1:102">
      <c r="A119"/>
      <c r="B119"/>
      <c r="C119"/>
      <c r="D119"/>
      <c r="E119"/>
      <c r="F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row>
    <row r="120" spans="1:102">
      <c r="A120"/>
      <c r="B120" t="s">
        <v>153</v>
      </c>
      <c r="C120"/>
      <c r="D120"/>
      <c r="E120"/>
      <c r="F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row>
    <row r="121" spans="1:102">
      <c r="A121"/>
      <c r="B121"/>
      <c r="C121"/>
      <c r="D121"/>
      <c r="E121"/>
      <c r="F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row>
    <row r="122" spans="1:102">
      <c r="A122"/>
      <c r="B122" t="s">
        <v>153</v>
      </c>
      <c r="C122"/>
      <c r="D122"/>
      <c r="E122"/>
      <c r="F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row>
    <row r="123" spans="1:102">
      <c r="A123"/>
      <c r="B123"/>
      <c r="C123"/>
      <c r="D123"/>
      <c r="E123"/>
      <c r="F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row>
    <row r="124" spans="1:102">
      <c r="A124"/>
      <c r="B124" t="s">
        <v>153</v>
      </c>
      <c r="C124"/>
      <c r="D124"/>
      <c r="E124"/>
      <c r="F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row>
    <row r="125" spans="1:102">
      <c r="A125"/>
      <c r="B125"/>
      <c r="C125"/>
      <c r="D125"/>
      <c r="E125"/>
      <c r="F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row>
    <row r="126" spans="1:102">
      <c r="A126"/>
      <c r="B126" t="s">
        <v>153</v>
      </c>
      <c r="C126"/>
      <c r="D126"/>
      <c r="E126"/>
      <c r="F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row>
    <row r="127" spans="1:102">
      <c r="A127"/>
      <c r="B127"/>
      <c r="C127"/>
      <c r="D127"/>
      <c r="E127"/>
      <c r="F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row>
    <row r="128" spans="1:102">
      <c r="A128"/>
      <c r="B128" t="s">
        <v>153</v>
      </c>
      <c r="C128"/>
      <c r="D128"/>
      <c r="E128"/>
      <c r="F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row>
    <row r="129" spans="1:102">
      <c r="A129"/>
      <c r="B129"/>
      <c r="C129"/>
      <c r="D129"/>
      <c r="E129"/>
      <c r="F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row>
    <row r="130" spans="1:102">
      <c r="A130"/>
      <c r="B130" t="s">
        <v>153</v>
      </c>
      <c r="C130"/>
      <c r="D130"/>
      <c r="E130"/>
      <c r="F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row>
    <row r="131" spans="1:102">
      <c r="A131"/>
      <c r="B131"/>
      <c r="C131"/>
      <c r="D131"/>
      <c r="E131"/>
      <c r="F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row>
    <row r="132" spans="1:102">
      <c r="A132"/>
      <c r="B132" t="s">
        <v>153</v>
      </c>
      <c r="C132"/>
      <c r="D132"/>
      <c r="E132"/>
      <c r="F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row>
    <row r="133" spans="1:102">
      <c r="A133"/>
      <c r="B133"/>
      <c r="C133"/>
      <c r="D133"/>
      <c r="E133"/>
      <c r="F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row>
    <row r="134" spans="1:102">
      <c r="A134"/>
      <c r="B134" t="s">
        <v>153</v>
      </c>
      <c r="C134"/>
      <c r="D134"/>
      <c r="E134"/>
      <c r="F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row>
    <row r="135" spans="1:102">
      <c r="A135"/>
      <c r="B135"/>
      <c r="C135"/>
      <c r="D135"/>
      <c r="E135"/>
      <c r="F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row>
    <row r="136" spans="1:102">
      <c r="A136"/>
      <c r="B136" t="s">
        <v>153</v>
      </c>
      <c r="C136"/>
      <c r="D136"/>
      <c r="E136"/>
      <c r="F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row>
    <row r="137" spans="1:102">
      <c r="A137"/>
      <c r="B137"/>
      <c r="C137"/>
      <c r="D137"/>
      <c r="E137"/>
      <c r="F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row>
    <row r="138" spans="1:102">
      <c r="A138"/>
      <c r="B138" t="s">
        <v>153</v>
      </c>
      <c r="C138"/>
      <c r="D138"/>
      <c r="E138"/>
      <c r="F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row>
    <row r="139" spans="1:102">
      <c r="A139"/>
      <c r="B139"/>
      <c r="C139"/>
      <c r="D139"/>
      <c r="E139"/>
      <c r="F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row>
    <row r="140" spans="1:102">
      <c r="A140"/>
      <c r="B140" t="s">
        <v>153</v>
      </c>
      <c r="C140"/>
      <c r="D140"/>
      <c r="E140"/>
      <c r="F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row>
    <row r="141" spans="1:102">
      <c r="A141"/>
      <c r="B141"/>
      <c r="C141"/>
      <c r="D141"/>
      <c r="E141"/>
      <c r="F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row>
    <row r="142" spans="1:102">
      <c r="A142"/>
      <c r="B142" t="s">
        <v>153</v>
      </c>
      <c r="C142"/>
      <c r="D142"/>
      <c r="E142"/>
      <c r="F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row>
    <row r="143" spans="1:102">
      <c r="A143"/>
      <c r="B143"/>
      <c r="C143"/>
      <c r="D143"/>
      <c r="E143"/>
      <c r="F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row>
    <row r="144" spans="1:102">
      <c r="A144"/>
      <c r="B144" t="s">
        <v>153</v>
      </c>
      <c r="C144"/>
      <c r="D144"/>
      <c r="E144"/>
      <c r="F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row>
    <row r="145" spans="1:102">
      <c r="A145"/>
      <c r="B145"/>
      <c r="C145"/>
      <c r="D145"/>
      <c r="E145"/>
      <c r="F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row>
    <row r="146" spans="1:102">
      <c r="A146"/>
      <c r="B146" t="s">
        <v>153</v>
      </c>
      <c r="C146"/>
      <c r="D146"/>
      <c r="E146"/>
      <c r="F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row>
    <row r="147" spans="1:102">
      <c r="A147"/>
      <c r="B147"/>
      <c r="C147"/>
      <c r="D147"/>
      <c r="E147"/>
      <c r="F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row>
    <row r="148" spans="1:102">
      <c r="A148"/>
      <c r="B148" t="s">
        <v>153</v>
      </c>
      <c r="C148"/>
      <c r="D148"/>
      <c r="E148"/>
      <c r="F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row>
    <row r="149" spans="1:102">
      <c r="A149"/>
      <c r="B149"/>
      <c r="C149"/>
      <c r="D149"/>
      <c r="E149"/>
      <c r="F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row>
    <row r="150" spans="1:102">
      <c r="A150"/>
      <c r="B150" t="s">
        <v>153</v>
      </c>
      <c r="C150"/>
      <c r="D150"/>
      <c r="E150"/>
      <c r="F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row>
    <row r="151" spans="1:102">
      <c r="A151"/>
      <c r="B151"/>
      <c r="C151"/>
      <c r="D151"/>
      <c r="E151"/>
      <c r="F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row>
    <row r="152" spans="1:102">
      <c r="A152"/>
      <c r="B152" t="s">
        <v>153</v>
      </c>
      <c r="C152"/>
      <c r="D152"/>
      <c r="E152"/>
      <c r="F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row>
    <row r="153" spans="1:102">
      <c r="A153"/>
      <c r="B153"/>
      <c r="C153"/>
      <c r="D153"/>
      <c r="E153"/>
      <c r="F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row>
    <row r="154" spans="1:102">
      <c r="A154"/>
      <c r="B154" t="s">
        <v>153</v>
      </c>
      <c r="C154"/>
      <c r="D154"/>
      <c r="E154"/>
      <c r="F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row>
    <row r="155" spans="1:102">
      <c r="A155"/>
      <c r="B155"/>
      <c r="C155"/>
      <c r="D155"/>
      <c r="E155"/>
      <c r="F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row>
    <row r="156" spans="1:102">
      <c r="A156"/>
      <c r="B156" t="s">
        <v>153</v>
      </c>
      <c r="C156"/>
      <c r="D156"/>
      <c r="E156"/>
      <c r="F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row>
    <row r="157" spans="1:102">
      <c r="A157"/>
      <c r="B157"/>
      <c r="C157"/>
      <c r="D157"/>
      <c r="E157"/>
      <c r="F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row>
    <row r="158" spans="1:102">
      <c r="A158"/>
      <c r="B158" t="s">
        <v>153</v>
      </c>
      <c r="C158"/>
      <c r="D158"/>
      <c r="E158"/>
      <c r="F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row>
    <row r="159" spans="1:102">
      <c r="A159"/>
      <c r="B159"/>
      <c r="C159"/>
      <c r="D159"/>
      <c r="E159"/>
      <c r="F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row>
    <row r="160" spans="1:102">
      <c r="A160"/>
      <c r="B160" t="s">
        <v>153</v>
      </c>
      <c r="C160"/>
      <c r="D160"/>
      <c r="E160"/>
      <c r="F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row>
    <row r="161" spans="1:102">
      <c r="A161"/>
      <c r="B161"/>
      <c r="C161"/>
      <c r="D161"/>
      <c r="E161"/>
      <c r="F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row>
    <row r="162" spans="1:102">
      <c r="A162"/>
      <c r="B162" t="s">
        <v>153</v>
      </c>
      <c r="C162"/>
      <c r="D162"/>
      <c r="E162"/>
      <c r="F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row>
    <row r="163" spans="1:102">
      <c r="A163"/>
      <c r="B163"/>
      <c r="C163"/>
      <c r="D163"/>
      <c r="E163"/>
      <c r="F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row>
    <row r="164" spans="1:102">
      <c r="A164"/>
      <c r="B164" t="s">
        <v>153</v>
      </c>
      <c r="C164"/>
      <c r="D164"/>
      <c r="E164"/>
      <c r="F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row>
    <row r="165" spans="1:102">
      <c r="A165"/>
      <c r="B165"/>
      <c r="C165"/>
      <c r="D165"/>
      <c r="E165"/>
      <c r="F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row>
    <row r="166" spans="1:102">
      <c r="A166"/>
      <c r="B166" t="s">
        <v>153</v>
      </c>
      <c r="C166"/>
      <c r="D166"/>
      <c r="E166"/>
      <c r="F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row>
    <row r="167" spans="1:102">
      <c r="A167"/>
      <c r="B167"/>
      <c r="C167"/>
      <c r="D167"/>
      <c r="E167"/>
      <c r="F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row>
    <row r="168" spans="1:102">
      <c r="A168"/>
      <c r="B168" t="s">
        <v>153</v>
      </c>
      <c r="C168"/>
      <c r="D168"/>
      <c r="E168"/>
      <c r="F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row>
    <row r="169" spans="1:102">
      <c r="A169"/>
      <c r="B169"/>
      <c r="C169"/>
      <c r="D169"/>
      <c r="E169"/>
      <c r="F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row>
    <row r="170" spans="1:102">
      <c r="A170"/>
      <c r="B170" t="s">
        <v>153</v>
      </c>
      <c r="C170"/>
      <c r="D170"/>
      <c r="E170"/>
      <c r="F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row>
    <row r="171" spans="1:102">
      <c r="A171"/>
      <c r="B171"/>
      <c r="C171"/>
      <c r="D171"/>
      <c r="E171"/>
      <c r="F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row>
    <row r="172" spans="1:102">
      <c r="A172"/>
      <c r="B172" t="s">
        <v>153</v>
      </c>
      <c r="C172"/>
      <c r="D172"/>
      <c r="E172"/>
      <c r="F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row>
    <row r="173" spans="1:102">
      <c r="A173"/>
      <c r="B173"/>
      <c r="C173"/>
      <c r="D173"/>
      <c r="E173"/>
      <c r="F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row>
    <row r="174" spans="1:102">
      <c r="A174"/>
      <c r="B174" t="s">
        <v>153</v>
      </c>
      <c r="C174"/>
      <c r="D174"/>
      <c r="E174"/>
      <c r="F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row>
    <row r="175" spans="1:102">
      <c r="A175"/>
      <c r="B175"/>
      <c r="C175"/>
      <c r="D175"/>
      <c r="E175"/>
      <c r="F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row>
    <row r="176" spans="1:102">
      <c r="A176"/>
      <c r="B176" t="s">
        <v>153</v>
      </c>
      <c r="C176"/>
      <c r="D176"/>
      <c r="E176"/>
      <c r="F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row>
    <row r="177" spans="1:102">
      <c r="A177"/>
      <c r="B177"/>
      <c r="C177"/>
      <c r="D177"/>
      <c r="E177"/>
      <c r="F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row>
    <row r="178" spans="1:102">
      <c r="A178"/>
      <c r="B178" t="s">
        <v>153</v>
      </c>
      <c r="C178"/>
      <c r="D178"/>
      <c r="E178"/>
      <c r="F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row>
    <row r="179" spans="1:102">
      <c r="A179"/>
      <c r="B179"/>
      <c r="C179"/>
      <c r="D179"/>
      <c r="E179"/>
      <c r="F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row>
    <row r="180" spans="1:102">
      <c r="A180"/>
      <c r="B180" t="s">
        <v>153</v>
      </c>
      <c r="C180"/>
      <c r="D180"/>
      <c r="E180"/>
      <c r="F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row>
    <row r="181" spans="1:102">
      <c r="A181"/>
      <c r="B181"/>
      <c r="C181"/>
      <c r="D181"/>
      <c r="E181"/>
      <c r="F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row>
    <row r="182" spans="1:102">
      <c r="A182"/>
      <c r="B182" t="s">
        <v>153</v>
      </c>
      <c r="C182"/>
      <c r="D182"/>
      <c r="E182"/>
      <c r="F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row>
    <row r="183" spans="1:102">
      <c r="A183"/>
      <c r="B183"/>
      <c r="C183"/>
      <c r="D183"/>
      <c r="E183"/>
      <c r="F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row>
    <row r="184" spans="1:102">
      <c r="A184"/>
      <c r="B184" t="s">
        <v>153</v>
      </c>
      <c r="C184"/>
      <c r="D184"/>
      <c r="E184"/>
      <c r="F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row>
    <row r="185" spans="1:102">
      <c r="A185"/>
      <c r="B185"/>
      <c r="C185"/>
      <c r="D185"/>
      <c r="E185"/>
      <c r="F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row>
    <row r="186" spans="1:102">
      <c r="A186"/>
      <c r="B186" t="s">
        <v>153</v>
      </c>
      <c r="C186"/>
      <c r="D186"/>
      <c r="E186"/>
      <c r="F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row>
    <row r="187" spans="1:102">
      <c r="A187"/>
      <c r="B187"/>
      <c r="C187"/>
      <c r="D187"/>
      <c r="E187"/>
      <c r="F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row>
    <row r="188" spans="1:102">
      <c r="A188"/>
      <c r="B188" t="s">
        <v>153</v>
      </c>
      <c r="C188"/>
      <c r="D188"/>
      <c r="E188"/>
      <c r="F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row>
    <row r="189" spans="1:102">
      <c r="A189"/>
      <c r="B189"/>
      <c r="C189"/>
      <c r="D189"/>
      <c r="E189"/>
      <c r="F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row>
    <row r="190" spans="1:102">
      <c r="A190"/>
      <c r="B190" t="s">
        <v>153</v>
      </c>
      <c r="C190"/>
      <c r="D190"/>
      <c r="E190"/>
      <c r="F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row>
    <row r="191" spans="1:102">
      <c r="A191"/>
      <c r="B191"/>
      <c r="C191"/>
      <c r="D191"/>
      <c r="E191"/>
      <c r="F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row>
    <row r="192" spans="1:102">
      <c r="A192"/>
      <c r="B192" t="s">
        <v>153</v>
      </c>
      <c r="C192"/>
      <c r="D192"/>
      <c r="E192"/>
      <c r="F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row>
    <row r="193" spans="1:102">
      <c r="A193"/>
      <c r="B193"/>
      <c r="C193"/>
      <c r="D193"/>
      <c r="E193"/>
      <c r="F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row>
    <row r="194" spans="1:102">
      <c r="A194"/>
      <c r="B194" t="s">
        <v>153</v>
      </c>
      <c r="C194"/>
      <c r="D194"/>
      <c r="E194"/>
      <c r="F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row>
    <row r="195" spans="1:102">
      <c r="A195"/>
      <c r="B195"/>
      <c r="C195"/>
      <c r="D195"/>
      <c r="E195"/>
      <c r="F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row>
    <row r="196" spans="1:102">
      <c r="A196"/>
      <c r="B196" t="s">
        <v>153</v>
      </c>
      <c r="C196"/>
      <c r="D196"/>
      <c r="E196"/>
      <c r="F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row>
    <row r="197" spans="1:102">
      <c r="A197"/>
      <c r="B197"/>
      <c r="C197"/>
      <c r="D197"/>
      <c r="E197"/>
      <c r="F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row>
    <row r="198" spans="1:102">
      <c r="A198"/>
      <c r="B198" t="s">
        <v>153</v>
      </c>
      <c r="C198"/>
      <c r="D198"/>
      <c r="E198"/>
      <c r="F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row>
    <row r="199" spans="1:102">
      <c r="A199"/>
      <c r="B199"/>
      <c r="C199"/>
      <c r="D199"/>
      <c r="E199"/>
      <c r="F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row>
    <row r="200" spans="1:102">
      <c r="A200"/>
      <c r="B200" t="s">
        <v>153</v>
      </c>
      <c r="C200"/>
      <c r="D200"/>
      <c r="E200"/>
      <c r="F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row>
    <row r="201" spans="1:102">
      <c r="A201"/>
      <c r="B201"/>
      <c r="C201"/>
      <c r="D201"/>
      <c r="E201"/>
      <c r="F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row>
    <row r="202" spans="1:102">
      <c r="A202"/>
      <c r="B202" t="s">
        <v>153</v>
      </c>
      <c r="C202"/>
      <c r="D202"/>
      <c r="E202"/>
      <c r="F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row>
    <row r="203" spans="1:102">
      <c r="A203"/>
      <c r="B203"/>
      <c r="C203"/>
      <c r="D203"/>
      <c r="E203"/>
      <c r="F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row>
    <row r="204" spans="1:102">
      <c r="A204"/>
      <c r="B204" t="s">
        <v>153</v>
      </c>
      <c r="C204"/>
      <c r="D204"/>
      <c r="E204"/>
      <c r="F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row>
    <row r="205" spans="1:102">
      <c r="A205"/>
      <c r="B205"/>
      <c r="C205"/>
      <c r="D205"/>
      <c r="E205"/>
      <c r="F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row>
    <row r="206" spans="1:102">
      <c r="A206"/>
      <c r="B206" t="s">
        <v>153</v>
      </c>
      <c r="C206"/>
      <c r="D206"/>
      <c r="E206"/>
      <c r="F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row>
    <row r="207" spans="1:102">
      <c r="A207"/>
      <c r="B207"/>
      <c r="C207"/>
      <c r="D207"/>
      <c r="E207"/>
      <c r="F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row>
    <row r="208" spans="1:102">
      <c r="A208"/>
      <c r="B208"/>
      <c r="C208"/>
      <c r="D208"/>
      <c r="E208"/>
      <c r="F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row>
    <row r="209" spans="1:102">
      <c r="A209"/>
      <c r="B209"/>
      <c r="C209"/>
      <c r="D209"/>
      <c r="E209"/>
      <c r="F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row>
    <row r="210" spans="1:102">
      <c r="A210"/>
      <c r="B210"/>
      <c r="C210"/>
      <c r="D210"/>
      <c r="E210"/>
      <c r="F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row>
    <row r="211" spans="1:102">
      <c r="A211"/>
      <c r="B211"/>
      <c r="C211"/>
      <c r="D211"/>
      <c r="E211"/>
      <c r="F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row>
    <row r="212" spans="1:102">
      <c r="A212"/>
      <c r="B212"/>
      <c r="C212"/>
      <c r="D212"/>
      <c r="E212"/>
      <c r="F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row>
    <row r="213" spans="1:102">
      <c r="A213"/>
      <c r="B213"/>
      <c r="C213"/>
      <c r="D213"/>
      <c r="E213"/>
      <c r="F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row>
    <row r="214" spans="1:102">
      <c r="A214"/>
      <c r="B214"/>
      <c r="C214"/>
      <c r="D214"/>
      <c r="E214"/>
      <c r="F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row>
    <row r="215" spans="1:102">
      <c r="A215"/>
      <c r="B215"/>
      <c r="C215"/>
      <c r="D215"/>
      <c r="E215"/>
      <c r="F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row>
    <row r="216" spans="1:102">
      <c r="A216"/>
      <c r="B216"/>
      <c r="C216"/>
      <c r="D216"/>
      <c r="E216"/>
      <c r="F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row>
    <row r="217" spans="1:102">
      <c r="A217"/>
      <c r="B217"/>
      <c r="C217"/>
      <c r="D217"/>
      <c r="E217"/>
      <c r="F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row>
    <row r="218" spans="1:102">
      <c r="A218"/>
      <c r="B218"/>
      <c r="C218"/>
      <c r="D218"/>
      <c r="E218"/>
      <c r="F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row>
    <row r="219" spans="1:102">
      <c r="A219"/>
      <c r="B219"/>
      <c r="C219"/>
      <c r="D219"/>
      <c r="E219"/>
      <c r="F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row>
    <row r="220" spans="1:102">
      <c r="A220"/>
      <c r="B220"/>
      <c r="C220"/>
      <c r="D220"/>
      <c r="E220"/>
      <c r="F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row>
    <row r="221" spans="1:102">
      <c r="A221"/>
      <c r="B221"/>
      <c r="C221"/>
      <c r="D221"/>
      <c r="E221"/>
      <c r="F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row>
    <row r="222" spans="1:102">
      <c r="A222"/>
      <c r="B222"/>
      <c r="C222"/>
      <c r="D222"/>
      <c r="E222"/>
      <c r="F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row>
    <row r="223" spans="1:102">
      <c r="A223"/>
      <c r="B223"/>
      <c r="C223"/>
      <c r="D223"/>
      <c r="E223"/>
      <c r="F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row>
    <row r="224" spans="1:102">
      <c r="A224"/>
      <c r="B224"/>
      <c r="C224"/>
      <c r="D224"/>
      <c r="E224"/>
      <c r="F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row>
    <row r="225" spans="1:102">
      <c r="A225"/>
      <c r="B225"/>
      <c r="C225"/>
      <c r="D225"/>
      <c r="E225"/>
      <c r="F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row>
    <row r="226" spans="1:102">
      <c r="A226"/>
      <c r="B226"/>
      <c r="C226"/>
      <c r="D226"/>
      <c r="E226"/>
      <c r="F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row>
    <row r="227" spans="1:102">
      <c r="A227"/>
      <c r="B227"/>
      <c r="C227"/>
      <c r="D227"/>
      <c r="E227"/>
      <c r="F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row>
    <row r="228" spans="1:102">
      <c r="A228"/>
      <c r="B228"/>
      <c r="C228"/>
      <c r="D228"/>
      <c r="E228"/>
      <c r="F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row>
    <row r="229" spans="1:102">
      <c r="A229"/>
      <c r="B229"/>
      <c r="C229"/>
      <c r="D229"/>
      <c r="E229"/>
      <c r="F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row>
    <row r="230" spans="1:102">
      <c r="A230"/>
      <c r="B230"/>
      <c r="C230"/>
      <c r="D230"/>
      <c r="E230"/>
      <c r="F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row>
    <row r="231" spans="1:102">
      <c r="A231"/>
      <c r="B231"/>
      <c r="C231"/>
      <c r="D231"/>
      <c r="E231"/>
      <c r="F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row>
    <row r="232" spans="1:102">
      <c r="A232"/>
      <c r="B232"/>
      <c r="C232"/>
      <c r="D232"/>
      <c r="E232"/>
      <c r="F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row>
    <row r="233" spans="1:102">
      <c r="A233"/>
      <c r="B233"/>
      <c r="C233"/>
      <c r="D233"/>
      <c r="E233"/>
      <c r="F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row>
    <row r="234" spans="1:102">
      <c r="A234"/>
      <c r="B234"/>
      <c r="C234"/>
      <c r="D234"/>
      <c r="E234"/>
      <c r="F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row>
    <row r="235" spans="1:102">
      <c r="A235"/>
      <c r="B235"/>
      <c r="C235"/>
      <c r="D235"/>
      <c r="E235"/>
      <c r="F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row>
    <row r="236" spans="1:102">
      <c r="A236"/>
      <c r="B236"/>
      <c r="C236"/>
      <c r="D236"/>
      <c r="E236"/>
      <c r="F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row>
    <row r="237" spans="1:102">
      <c r="A237"/>
      <c r="B237"/>
      <c r="C237"/>
      <c r="D237"/>
      <c r="E237"/>
      <c r="F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row>
    <row r="238" spans="1:102">
      <c r="A238"/>
      <c r="B238"/>
      <c r="C238"/>
      <c r="D238"/>
      <c r="E238"/>
      <c r="F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row>
    <row r="239" spans="1:102">
      <c r="A239"/>
      <c r="B239"/>
      <c r="C239"/>
      <c r="D239"/>
      <c r="E239"/>
      <c r="F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row>
    <row r="240" spans="1:102">
      <c r="A240"/>
      <c r="B240"/>
      <c r="C240"/>
      <c r="D240"/>
      <c r="E240"/>
      <c r="F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row>
    <row r="241" spans="1:102">
      <c r="A241"/>
      <c r="B241"/>
      <c r="C241"/>
      <c r="D241"/>
      <c r="E241"/>
      <c r="F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row>
    <row r="242" spans="1:102">
      <c r="A242"/>
      <c r="B242"/>
      <c r="C242"/>
      <c r="D242"/>
      <c r="E242"/>
      <c r="F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row>
    <row r="243" spans="1:102">
      <c r="A243"/>
      <c r="B243"/>
      <c r="C243"/>
      <c r="D243"/>
      <c r="E243"/>
      <c r="F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row>
    <row r="244" spans="1:102">
      <c r="A244"/>
      <c r="B244"/>
      <c r="C244"/>
      <c r="D244"/>
      <c r="E244"/>
      <c r="F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row>
    <row r="245" spans="1:102">
      <c r="A245"/>
      <c r="B245"/>
      <c r="C245"/>
      <c r="D245"/>
      <c r="E245"/>
      <c r="F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row>
    <row r="246" spans="1:102">
      <c r="A246"/>
      <c r="B246"/>
      <c r="C246"/>
      <c r="D246"/>
      <c r="E246"/>
      <c r="F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row>
    <row r="247" spans="1:102">
      <c r="A247"/>
      <c r="B247"/>
      <c r="C247"/>
      <c r="D247"/>
      <c r="E247"/>
      <c r="F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row>
    <row r="248" spans="1:102">
      <c r="A248"/>
      <c r="B248"/>
      <c r="C248"/>
      <c r="D248"/>
      <c r="E248"/>
      <c r="F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row>
    <row r="249" spans="1:102">
      <c r="A249"/>
      <c r="B249"/>
      <c r="C249"/>
      <c r="D249"/>
      <c r="E249"/>
      <c r="F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row>
    <row r="250" spans="1:102">
      <c r="A250"/>
      <c r="B250"/>
      <c r="C250"/>
      <c r="D250"/>
      <c r="E250"/>
      <c r="F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row>
    <row r="251" spans="1:102">
      <c r="A251"/>
      <c r="B251"/>
      <c r="C251"/>
      <c r="D251"/>
      <c r="E251"/>
      <c r="F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row>
    <row r="252" spans="1:102">
      <c r="A252"/>
      <c r="B252"/>
      <c r="C252"/>
      <c r="D252"/>
      <c r="E252"/>
      <c r="F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row>
    <row r="253" spans="1:102">
      <c r="A253"/>
      <c r="B253"/>
      <c r="C253"/>
      <c r="D253"/>
      <c r="E253"/>
      <c r="F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row>
    <row r="254" spans="1:102">
      <c r="A254"/>
      <c r="B254"/>
      <c r="C254"/>
      <c r="D254"/>
      <c r="E254"/>
      <c r="F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row>
    <row r="255" spans="1:102">
      <c r="A255"/>
      <c r="B255"/>
      <c r="C255"/>
      <c r="D255"/>
      <c r="E255"/>
      <c r="F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row>
    <row r="256" spans="1:102">
      <c r="A256"/>
      <c r="B256"/>
      <c r="C256"/>
      <c r="D256"/>
      <c r="E256"/>
      <c r="F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row>
    <row r="257" spans="1:102">
      <c r="A257"/>
      <c r="B257"/>
      <c r="C257"/>
      <c r="D257"/>
      <c r="E257"/>
      <c r="F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row>
    <row r="258" spans="1:102">
      <c r="A258"/>
      <c r="B258"/>
      <c r="C258"/>
      <c r="D258"/>
      <c r="E258"/>
      <c r="F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row>
    <row r="259" spans="1:102">
      <c r="A259"/>
      <c r="B259"/>
      <c r="C259"/>
      <c r="D259"/>
      <c r="E259"/>
      <c r="F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row>
    <row r="260" spans="1:102">
      <c r="A260"/>
      <c r="B260"/>
      <c r="C260"/>
      <c r="D260"/>
      <c r="E260"/>
      <c r="F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row>
    <row r="261" spans="1:102">
      <c r="A261"/>
      <c r="B261"/>
      <c r="C261"/>
      <c r="D261"/>
      <c r="E261"/>
      <c r="F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row>
    <row r="262" spans="1:102">
      <c r="A262"/>
      <c r="B262"/>
      <c r="C262"/>
      <c r="D262"/>
      <c r="E262"/>
      <c r="F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row>
    <row r="263" spans="1:102">
      <c r="A263"/>
      <c r="B263"/>
      <c r="C263"/>
      <c r="D263"/>
      <c r="E263"/>
      <c r="F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row>
    <row r="264" spans="1:102">
      <c r="A264"/>
      <c r="B264"/>
      <c r="C264"/>
      <c r="D264"/>
      <c r="E264"/>
      <c r="F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row>
    <row r="265" spans="1:102">
      <c r="A265"/>
      <c r="B265"/>
      <c r="C265"/>
      <c r="D265"/>
      <c r="E265"/>
      <c r="F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row>
    <row r="266" spans="1:102">
      <c r="A266"/>
      <c r="B266"/>
      <c r="C266"/>
      <c r="D266"/>
      <c r="E266"/>
      <c r="F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row>
    <row r="267" spans="1:102">
      <c r="A267"/>
      <c r="B267"/>
      <c r="C267"/>
      <c r="D267"/>
      <c r="E267"/>
      <c r="F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row>
    <row r="268" spans="1:102">
      <c r="A268"/>
      <c r="B268"/>
      <c r="C268"/>
      <c r="D268"/>
      <c r="E268"/>
      <c r="F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row>
    <row r="269" spans="1:102">
      <c r="A269"/>
      <c r="B269"/>
      <c r="C269"/>
      <c r="D269"/>
      <c r="E269"/>
      <c r="F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row>
    <row r="270" spans="1:102">
      <c r="A270"/>
      <c r="B270"/>
      <c r="C270"/>
      <c r="D270"/>
      <c r="E270"/>
      <c r="F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row>
    <row r="271" spans="1:102">
      <c r="A271"/>
      <c r="B271"/>
      <c r="C271"/>
      <c r="D271"/>
      <c r="E271"/>
      <c r="F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row>
    <row r="272" spans="1:102">
      <c r="A272"/>
      <c r="B272"/>
      <c r="C272"/>
      <c r="D272"/>
      <c r="E272"/>
      <c r="F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row>
    <row r="273" spans="1:102">
      <c r="A273"/>
      <c r="B273"/>
      <c r="C273"/>
      <c r="D273"/>
      <c r="E273"/>
      <c r="F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row>
    <row r="274" spans="1:102">
      <c r="A274"/>
      <c r="B274"/>
      <c r="C274"/>
      <c r="D274"/>
      <c r="E274"/>
      <c r="F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row>
    <row r="275" spans="1:102">
      <c r="A275"/>
      <c r="B275"/>
      <c r="C275"/>
      <c r="D275"/>
      <c r="E275"/>
      <c r="F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row>
    <row r="276" spans="1:102">
      <c r="A276"/>
      <c r="B276"/>
      <c r="C276"/>
      <c r="D276"/>
      <c r="E276"/>
      <c r="F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row>
    <row r="277" spans="1:102">
      <c r="A277"/>
      <c r="B277"/>
      <c r="C277"/>
      <c r="D277"/>
      <c r="E277"/>
      <c r="F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row>
    <row r="278" spans="1:102">
      <c r="A278"/>
      <c r="B278"/>
      <c r="C278"/>
      <c r="D278"/>
      <c r="E278"/>
      <c r="F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row>
    <row r="279" spans="1:102">
      <c r="A279"/>
      <c r="B279"/>
      <c r="C279"/>
      <c r="D279"/>
      <c r="E279"/>
      <c r="F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row>
    <row r="280" spans="1:102">
      <c r="A280"/>
      <c r="B280"/>
      <c r="C280"/>
      <c r="D280"/>
      <c r="E280"/>
      <c r="F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row>
    <row r="281" spans="1:102">
      <c r="A281"/>
      <c r="B281"/>
      <c r="C281"/>
      <c r="D281"/>
      <c r="E281"/>
      <c r="F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row>
    <row r="282" spans="1:102">
      <c r="A282"/>
      <c r="B282"/>
      <c r="C282"/>
      <c r="D282"/>
      <c r="E282"/>
      <c r="F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row>
    <row r="283" spans="1:102">
      <c r="A283"/>
      <c r="B283"/>
      <c r="C283"/>
      <c r="D283"/>
      <c r="E283"/>
      <c r="F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row>
    <row r="284" spans="1:102">
      <c r="A284"/>
      <c r="B284"/>
      <c r="C284"/>
      <c r="D284"/>
      <c r="E284"/>
      <c r="F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row>
    <row r="285" spans="1:102">
      <c r="A285"/>
      <c r="B285"/>
      <c r="C285"/>
      <c r="D285"/>
      <c r="E285"/>
      <c r="F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row>
    <row r="286" spans="1:102">
      <c r="A286"/>
      <c r="B286"/>
      <c r="C286"/>
      <c r="D286"/>
      <c r="E286"/>
      <c r="F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row>
    <row r="287" spans="1:102">
      <c r="A287"/>
      <c r="B287"/>
      <c r="C287"/>
      <c r="D287"/>
      <c r="E287"/>
      <c r="F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row>
    <row r="288" spans="1:102">
      <c r="A288"/>
      <c r="B288"/>
      <c r="C288"/>
      <c r="D288"/>
      <c r="E288"/>
      <c r="F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row>
    <row r="289" spans="1:102">
      <c r="A289"/>
      <c r="B289"/>
      <c r="C289"/>
      <c r="D289"/>
      <c r="E289"/>
      <c r="F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row>
    <row r="290" spans="1:102">
      <c r="A290"/>
      <c r="B290"/>
      <c r="C290"/>
      <c r="D290"/>
      <c r="E290"/>
      <c r="F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row>
    <row r="291" spans="1:102">
      <c r="A291"/>
      <c r="B291"/>
      <c r="C291"/>
      <c r="D291"/>
      <c r="E291"/>
      <c r="F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row>
    <row r="292" spans="1:102">
      <c r="A292"/>
      <c r="B292"/>
      <c r="C292"/>
      <c r="D292"/>
      <c r="E292"/>
      <c r="F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row>
    <row r="293" spans="1:102">
      <c r="A293"/>
      <c r="B293"/>
      <c r="C293"/>
      <c r="D293"/>
      <c r="E293"/>
      <c r="F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row>
    <row r="294" spans="1:102">
      <c r="A294"/>
      <c r="B294"/>
      <c r="C294"/>
      <c r="D294"/>
      <c r="E294"/>
      <c r="F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row>
    <row r="295" spans="1:102">
      <c r="A295"/>
      <c r="B295"/>
      <c r="C295"/>
      <c r="D295"/>
      <c r="E295"/>
      <c r="F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row>
    <row r="296" spans="1:102">
      <c r="A296"/>
      <c r="B296"/>
      <c r="C296"/>
      <c r="D296"/>
      <c r="E296"/>
      <c r="F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row>
    <row r="297" spans="1:102">
      <c r="A297"/>
      <c r="B297"/>
      <c r="C297"/>
      <c r="D297"/>
      <c r="E297"/>
      <c r="F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row>
    <row r="298" spans="1:102">
      <c r="A298"/>
      <c r="B298"/>
      <c r="C298"/>
      <c r="D298"/>
      <c r="E298"/>
      <c r="F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row>
    <row r="299" spans="1:102">
      <c r="A299"/>
      <c r="B299"/>
      <c r="C299"/>
      <c r="D299"/>
      <c r="E299"/>
      <c r="F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row>
    <row r="300" spans="1:102">
      <c r="A300"/>
      <c r="B300"/>
      <c r="C300"/>
      <c r="D300"/>
      <c r="E300"/>
      <c r="F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row>
    <row r="301" spans="1:102">
      <c r="A301"/>
      <c r="B301"/>
      <c r="C301"/>
      <c r="D301"/>
      <c r="E301"/>
      <c r="F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row>
    <row r="302" spans="1:102">
      <c r="A302"/>
      <c r="B302"/>
      <c r="C302"/>
      <c r="D302"/>
      <c r="E302"/>
      <c r="F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row>
    <row r="303" spans="1:102">
      <c r="A303"/>
      <c r="B303"/>
      <c r="C303"/>
      <c r="D303"/>
      <c r="E303"/>
      <c r="F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row>
    <row r="304" spans="1:102">
      <c r="A304"/>
      <c r="B304"/>
      <c r="C304"/>
      <c r="D304"/>
      <c r="E304"/>
      <c r="F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row>
    <row r="305" spans="1:102">
      <c r="A305"/>
      <c r="B305"/>
      <c r="C305"/>
      <c r="D305"/>
      <c r="E305"/>
      <c r="F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row>
    <row r="306" spans="1:102">
      <c r="A306"/>
      <c r="B306"/>
      <c r="C306"/>
      <c r="D306"/>
      <c r="E306"/>
      <c r="F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row>
    <row r="307" spans="1:102">
      <c r="A307"/>
      <c r="B307"/>
      <c r="C307"/>
      <c r="D307"/>
      <c r="E307"/>
      <c r="F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row>
    <row r="308" spans="1:102">
      <c r="A308"/>
      <c r="B308"/>
      <c r="C308"/>
      <c r="D308"/>
      <c r="E308"/>
      <c r="F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row>
    <row r="309" spans="1:102">
      <c r="A309"/>
      <c r="B309"/>
      <c r="C309"/>
      <c r="D309"/>
      <c r="E309"/>
      <c r="F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row>
    <row r="310" spans="1:102">
      <c r="A310"/>
      <c r="B310"/>
      <c r="C310"/>
      <c r="D310"/>
      <c r="E310"/>
      <c r="F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row>
    <row r="311" spans="1:102">
      <c r="A311"/>
      <c r="B311"/>
      <c r="C311"/>
      <c r="D311"/>
      <c r="E311"/>
      <c r="F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row>
    <row r="312" spans="1:102">
      <c r="A312"/>
      <c r="B312"/>
      <c r="C312"/>
      <c r="D312"/>
      <c r="E312"/>
      <c r="F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row>
    <row r="313" spans="1:102">
      <c r="A313"/>
      <c r="B313"/>
      <c r="C313"/>
      <c r="D313"/>
      <c r="E313"/>
      <c r="F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row>
    <row r="314" spans="1:102">
      <c r="A314"/>
      <c r="B314"/>
      <c r="C314"/>
      <c r="D314"/>
      <c r="E314"/>
      <c r="F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row>
    <row r="315" spans="1:102">
      <c r="A315"/>
      <c r="B315"/>
      <c r="C315"/>
      <c r="D315"/>
      <c r="E315"/>
      <c r="F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row>
    <row r="316" spans="1:102">
      <c r="A316"/>
      <c r="B316"/>
      <c r="C316"/>
      <c r="D316"/>
      <c r="E316"/>
      <c r="F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row>
    <row r="317" spans="1:102">
      <c r="A317"/>
      <c r="B317"/>
      <c r="C317"/>
      <c r="D317"/>
      <c r="E317"/>
      <c r="F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row>
    <row r="318" spans="1:102">
      <c r="A318"/>
      <c r="B318"/>
      <c r="C318"/>
      <c r="D318"/>
      <c r="E318"/>
      <c r="F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row>
    <row r="319" spans="1:102">
      <c r="A319"/>
      <c r="B319"/>
      <c r="C319"/>
      <c r="D319"/>
      <c r="E319"/>
      <c r="F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row>
    <row r="320" spans="1:102">
      <c r="A320"/>
      <c r="B320"/>
      <c r="C320"/>
      <c r="D320"/>
      <c r="E320"/>
      <c r="F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row>
    <row r="321" spans="1:102">
      <c r="A321"/>
      <c r="B321"/>
      <c r="C321"/>
      <c r="D321"/>
      <c r="E321"/>
      <c r="F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row>
    <row r="322" spans="1:102">
      <c r="A322"/>
      <c r="B322"/>
      <c r="C322"/>
      <c r="D322"/>
      <c r="E322"/>
      <c r="F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row>
    <row r="323" spans="1:102">
      <c r="A323"/>
      <c r="B323"/>
      <c r="C323"/>
      <c r="D323"/>
      <c r="E323"/>
      <c r="F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row>
    <row r="324" spans="1:102">
      <c r="A324"/>
      <c r="B324"/>
      <c r="C324"/>
      <c r="D324"/>
      <c r="E324"/>
      <c r="F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row>
    <row r="325" spans="1:102">
      <c r="A325"/>
      <c r="B325"/>
      <c r="C325"/>
      <c r="D325"/>
      <c r="E325"/>
      <c r="F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row>
    <row r="326" spans="1:102">
      <c r="A326"/>
      <c r="B326"/>
      <c r="C326"/>
      <c r="D326"/>
      <c r="E326"/>
      <c r="F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row>
    <row r="327" spans="1:102">
      <c r="A327"/>
      <c r="B327"/>
      <c r="C327"/>
      <c r="D327"/>
      <c r="E327"/>
      <c r="F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row>
    <row r="328" spans="1:102">
      <c r="A328"/>
      <c r="B328"/>
      <c r="C328"/>
      <c r="D328"/>
      <c r="E328"/>
      <c r="F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row>
    <row r="329" spans="1:102">
      <c r="A329"/>
      <c r="B329"/>
      <c r="C329"/>
      <c r="D329"/>
      <c r="E329"/>
      <c r="F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row>
    <row r="330" spans="1:102">
      <c r="A330"/>
      <c r="B330"/>
      <c r="C330"/>
      <c r="D330"/>
      <c r="E330"/>
      <c r="F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row>
    <row r="331" spans="1:102">
      <c r="A331"/>
      <c r="B331"/>
      <c r="C331"/>
      <c r="D331"/>
      <c r="E331"/>
      <c r="F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row>
    <row r="332" spans="1:102">
      <c r="A332"/>
      <c r="B332"/>
      <c r="C332"/>
      <c r="D332"/>
      <c r="E332"/>
      <c r="F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row>
    <row r="333" spans="1:102">
      <c r="A333"/>
      <c r="B333"/>
      <c r="C333"/>
      <c r="D333"/>
      <c r="E333"/>
      <c r="F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row>
    <row r="334" spans="1:102">
      <c r="A334"/>
      <c r="B334"/>
      <c r="C334"/>
      <c r="D334"/>
      <c r="E334"/>
      <c r="F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row>
    <row r="335" spans="1:102">
      <c r="A335"/>
      <c r="B335"/>
      <c r="C335"/>
      <c r="D335"/>
      <c r="E335"/>
      <c r="F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row>
    <row r="336" spans="1:102">
      <c r="A336"/>
      <c r="B336"/>
      <c r="C336"/>
      <c r="D336"/>
      <c r="E336"/>
      <c r="F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row>
    <row r="337" spans="1:102">
      <c r="A337"/>
      <c r="B337"/>
      <c r="C337"/>
      <c r="D337"/>
      <c r="E337"/>
      <c r="F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row>
    <row r="338" spans="1:102">
      <c r="A338"/>
      <c r="B338"/>
      <c r="C338"/>
      <c r="D338"/>
      <c r="E338"/>
      <c r="F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row>
    <row r="339" spans="1:102">
      <c r="A339"/>
      <c r="B339"/>
      <c r="C339"/>
      <c r="D339"/>
      <c r="E339"/>
      <c r="F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row>
    <row r="340" spans="1:102">
      <c r="A340"/>
      <c r="B340"/>
      <c r="C340"/>
      <c r="D340"/>
      <c r="E340"/>
      <c r="F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row>
    <row r="341" spans="1:102">
      <c r="A341"/>
      <c r="B341"/>
      <c r="C341"/>
      <c r="D341"/>
      <c r="E341"/>
      <c r="F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row>
    <row r="342" spans="1:102">
      <c r="A342"/>
      <c r="B342"/>
      <c r="C342"/>
      <c r="D342"/>
      <c r="E342"/>
      <c r="F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row>
    <row r="343" spans="1:102">
      <c r="A343"/>
      <c r="B343"/>
      <c r="C343"/>
      <c r="D343"/>
      <c r="E343"/>
      <c r="F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row>
    <row r="344" spans="1:102">
      <c r="A344"/>
      <c r="B344"/>
      <c r="C344"/>
      <c r="D344"/>
      <c r="E344"/>
      <c r="F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row>
    <row r="345" spans="1:102">
      <c r="A345"/>
      <c r="B345"/>
      <c r="C345"/>
      <c r="D345"/>
      <c r="E345"/>
      <c r="F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row>
    <row r="346" spans="1:102">
      <c r="A346"/>
      <c r="B346"/>
      <c r="C346"/>
      <c r="D346"/>
      <c r="E346"/>
      <c r="F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row>
    <row r="347" spans="1:102">
      <c r="A347"/>
      <c r="B347"/>
      <c r="C347"/>
      <c r="D347"/>
      <c r="E347"/>
      <c r="F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row>
    <row r="348" spans="1:102">
      <c r="A348"/>
      <c r="B348"/>
      <c r="C348"/>
      <c r="D348"/>
      <c r="E348"/>
      <c r="F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row>
    <row r="349" spans="1:102">
      <c r="A349"/>
      <c r="B349"/>
      <c r="C349"/>
      <c r="D349"/>
      <c r="E349"/>
      <c r="F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row>
    <row r="350" spans="1:102">
      <c r="A350"/>
      <c r="B350"/>
      <c r="C350"/>
      <c r="D350"/>
      <c r="E350"/>
      <c r="F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row>
    <row r="351" spans="1:102">
      <c r="A351"/>
      <c r="B351"/>
      <c r="C351"/>
      <c r="D351"/>
      <c r="E351"/>
      <c r="F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row>
    <row r="352" spans="1:102">
      <c r="A352"/>
      <c r="B352"/>
      <c r="C352"/>
      <c r="D352"/>
      <c r="E352"/>
      <c r="F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row>
    <row r="353" spans="1:102">
      <c r="A353"/>
      <c r="B353"/>
      <c r="C353"/>
      <c r="D353"/>
      <c r="E353"/>
      <c r="F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row>
    <row r="354" spans="1:102">
      <c r="A354"/>
      <c r="B354"/>
      <c r="C354"/>
      <c r="D354"/>
      <c r="E354"/>
      <c r="F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row>
    <row r="355" spans="1:102">
      <c r="A355"/>
      <c r="B355"/>
      <c r="C355"/>
      <c r="D355"/>
      <c r="E355"/>
      <c r="F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row>
    <row r="356" spans="1:102">
      <c r="A356"/>
      <c r="B356"/>
      <c r="C356"/>
      <c r="D356"/>
      <c r="E356"/>
      <c r="F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row>
    <row r="357" spans="1:102">
      <c r="A357"/>
      <c r="B357"/>
      <c r="C357"/>
      <c r="D357"/>
      <c r="E357"/>
      <c r="F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row>
    <row r="358" spans="1:102">
      <c r="A358"/>
      <c r="B358"/>
      <c r="C358"/>
      <c r="D358"/>
      <c r="E358"/>
      <c r="F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row>
    <row r="359" spans="1:102">
      <c r="A359"/>
      <c r="B359"/>
      <c r="C359"/>
      <c r="D359"/>
      <c r="E359"/>
      <c r="F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row>
    <row r="360" spans="1:102">
      <c r="A360"/>
      <c r="B360"/>
      <c r="C360"/>
      <c r="D360"/>
      <c r="E360"/>
      <c r="F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row>
    <row r="361" spans="1:102">
      <c r="A361"/>
      <c r="B361"/>
      <c r="C361"/>
      <c r="D361"/>
      <c r="E361"/>
      <c r="F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row>
    <row r="362" spans="1:102">
      <c r="A362"/>
      <c r="B362"/>
      <c r="C362"/>
      <c r="D362"/>
      <c r="E362"/>
      <c r="F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row>
    <row r="363" spans="1:102">
      <c r="A363"/>
      <c r="B363"/>
      <c r="C363"/>
      <c r="D363"/>
      <c r="E363"/>
      <c r="F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row>
    <row r="364" spans="1:102">
      <c r="A364"/>
      <c r="B364"/>
      <c r="C364"/>
      <c r="D364"/>
      <c r="E364"/>
      <c r="F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row>
    <row r="365" spans="1:102">
      <c r="A365"/>
      <c r="B365"/>
      <c r="C365"/>
      <c r="D365"/>
      <c r="E365"/>
      <c r="F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row>
    <row r="366" spans="1:102">
      <c r="A366"/>
      <c r="B366"/>
      <c r="C366"/>
      <c r="D366"/>
      <c r="E366"/>
      <c r="F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row>
    <row r="367" spans="1:102">
      <c r="A367"/>
      <c r="B367"/>
      <c r="C367"/>
      <c r="D367"/>
      <c r="E367"/>
      <c r="F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row>
    <row r="368" spans="1:102">
      <c r="A368"/>
      <c r="B368"/>
      <c r="C368"/>
      <c r="D368"/>
      <c r="E368"/>
      <c r="F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row>
    <row r="369" spans="1:102">
      <c r="A369"/>
      <c r="B369"/>
      <c r="C369"/>
      <c r="D369"/>
      <c r="E369"/>
      <c r="F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row>
    <row r="370" spans="1:102">
      <c r="A370"/>
      <c r="B370"/>
      <c r="C370"/>
      <c r="D370"/>
      <c r="E370"/>
      <c r="F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row>
    <row r="371" spans="1:102">
      <c r="A371"/>
      <c r="B371"/>
      <c r="C371"/>
      <c r="D371"/>
      <c r="E371"/>
      <c r="F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row>
    <row r="372" spans="1:102">
      <c r="A372"/>
      <c r="B372"/>
      <c r="C372"/>
      <c r="D372"/>
      <c r="E372"/>
      <c r="F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row>
    <row r="373" spans="1:102">
      <c r="A373"/>
      <c r="B373"/>
      <c r="C373"/>
      <c r="D373"/>
      <c r="E373"/>
      <c r="F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row>
    <row r="374" spans="1:102">
      <c r="A374"/>
      <c r="B374"/>
      <c r="C374"/>
      <c r="D374"/>
      <c r="E374"/>
      <c r="F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row>
    <row r="375" spans="1:102">
      <c r="A375"/>
      <c r="B375"/>
      <c r="C375"/>
      <c r="D375"/>
      <c r="E375"/>
      <c r="F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row>
    <row r="376" spans="1:102">
      <c r="A376"/>
      <c r="B376"/>
      <c r="C376"/>
      <c r="D376"/>
      <c r="E376"/>
      <c r="F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row>
    <row r="377" spans="1:102">
      <c r="A377"/>
      <c r="B377"/>
      <c r="C377"/>
      <c r="D377"/>
      <c r="E377"/>
      <c r="F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row>
    <row r="378" spans="1:102">
      <c r="A378"/>
      <c r="B378"/>
      <c r="C378"/>
      <c r="D378"/>
      <c r="E378"/>
      <c r="F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row>
    <row r="379" spans="1:102">
      <c r="A379"/>
      <c r="B379"/>
      <c r="C379"/>
      <c r="D379"/>
      <c r="E379"/>
      <c r="F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row>
    <row r="380" spans="1:102">
      <c r="A380"/>
      <c r="B380"/>
      <c r="C380"/>
      <c r="D380"/>
      <c r="E380"/>
      <c r="F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row>
    <row r="381" spans="1:102">
      <c r="A381"/>
      <c r="B381"/>
      <c r="C381"/>
      <c r="D381"/>
      <c r="E381"/>
      <c r="F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row>
    <row r="382" spans="1:102">
      <c r="A382"/>
      <c r="B382"/>
      <c r="C382"/>
      <c r="D382"/>
      <c r="E382"/>
      <c r="F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row>
    <row r="383" spans="1:102">
      <c r="A383"/>
      <c r="B383"/>
      <c r="C383"/>
      <c r="D383"/>
      <c r="E383"/>
      <c r="F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row>
    <row r="384" spans="1:102">
      <c r="A384"/>
      <c r="B384"/>
      <c r="C384"/>
      <c r="D384"/>
      <c r="E384"/>
      <c r="F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row>
    <row r="385" spans="1:102">
      <c r="A385"/>
      <c r="B385"/>
      <c r="C385"/>
      <c r="D385"/>
      <c r="E385"/>
      <c r="F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row>
    <row r="386" spans="1:102">
      <c r="A386"/>
      <c r="B386"/>
      <c r="C386"/>
      <c r="D386"/>
      <c r="E386"/>
      <c r="F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row>
    <row r="387" spans="1:102">
      <c r="A387"/>
      <c r="B387"/>
      <c r="C387"/>
      <c r="D387"/>
      <c r="E387"/>
      <c r="F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row>
    <row r="388" spans="1:102">
      <c r="A388"/>
      <c r="B388"/>
      <c r="C388"/>
      <c r="D388"/>
      <c r="E388"/>
      <c r="F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row>
    <row r="389" spans="1:102">
      <c r="A389"/>
      <c r="B389"/>
      <c r="C389"/>
      <c r="D389"/>
      <c r="E389"/>
      <c r="F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row>
    <row r="390" spans="1:102">
      <c r="A390"/>
      <c r="B390"/>
      <c r="C390"/>
      <c r="D390"/>
      <c r="E390"/>
      <c r="F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row>
    <row r="391" spans="1:102">
      <c r="A391"/>
      <c r="B391"/>
      <c r="C391"/>
      <c r="D391"/>
      <c r="E391"/>
      <c r="F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row>
    <row r="392" spans="1:102">
      <c r="A392"/>
      <c r="B392"/>
      <c r="C392"/>
      <c r="D392"/>
      <c r="E392"/>
      <c r="F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row>
    <row r="393" spans="1:102">
      <c r="A393"/>
      <c r="B393"/>
      <c r="C393"/>
      <c r="D393"/>
      <c r="E393"/>
      <c r="F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row>
    <row r="394" spans="1:102">
      <c r="A394"/>
      <c r="B394"/>
      <c r="C394"/>
      <c r="D394"/>
      <c r="E394"/>
      <c r="F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row>
    <row r="395" spans="1:102">
      <c r="A395"/>
      <c r="B395"/>
      <c r="C395"/>
      <c r="D395"/>
      <c r="E395"/>
      <c r="F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row>
    <row r="396" spans="1:102">
      <c r="A396"/>
      <c r="B396"/>
      <c r="C396"/>
      <c r="D396"/>
      <c r="E396"/>
      <c r="F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row>
    <row r="397" spans="1:102">
      <c r="A397"/>
      <c r="B397"/>
      <c r="C397"/>
      <c r="D397"/>
      <c r="E397"/>
      <c r="F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row>
    <row r="398" spans="1:102">
      <c r="A398"/>
      <c r="B398"/>
      <c r="C398"/>
      <c r="D398"/>
      <c r="E398"/>
      <c r="F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row>
    <row r="399" spans="1:102">
      <c r="A399"/>
      <c r="B399"/>
      <c r="C399"/>
      <c r="D399"/>
      <c r="E399"/>
      <c r="F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row>
    <row r="400" spans="1:102">
      <c r="A400"/>
      <c r="B400"/>
      <c r="C400"/>
      <c r="D400"/>
      <c r="E400"/>
      <c r="F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row>
    <row r="401" spans="1:102">
      <c r="A401"/>
      <c r="B401"/>
      <c r="C401"/>
      <c r="D401"/>
      <c r="E401"/>
      <c r="F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row>
    <row r="402" spans="1:102">
      <c r="A402"/>
      <c r="B402"/>
      <c r="C402"/>
      <c r="D402"/>
      <c r="E402"/>
      <c r="F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row>
    <row r="403" spans="1:102">
      <c r="A403"/>
      <c r="B403"/>
      <c r="C403"/>
      <c r="D403"/>
      <c r="E403"/>
      <c r="F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row>
    <row r="404" spans="1:102">
      <c r="A404"/>
      <c r="B404"/>
      <c r="C404"/>
      <c r="D404"/>
      <c r="E404"/>
      <c r="F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row>
    <row r="405" spans="1:102">
      <c r="A405"/>
      <c r="B405"/>
      <c r="C405"/>
      <c r="D405"/>
      <c r="E405"/>
      <c r="F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row>
    <row r="406" spans="1:102">
      <c r="A406"/>
      <c r="B406"/>
      <c r="C406"/>
      <c r="D406"/>
      <c r="E406"/>
      <c r="F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row>
    <row r="407" spans="1:102">
      <c r="A407"/>
      <c r="B407"/>
      <c r="C407"/>
      <c r="D407"/>
      <c r="E407"/>
      <c r="F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row>
    <row r="408" spans="1:102">
      <c r="A408"/>
      <c r="B408"/>
      <c r="C408"/>
      <c r="D408"/>
      <c r="E408"/>
      <c r="F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row>
    <row r="409" spans="1:102">
      <c r="A409"/>
      <c r="B409"/>
      <c r="C409"/>
      <c r="D409"/>
      <c r="E409"/>
      <c r="F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row>
    <row r="410" spans="1:102">
      <c r="A410"/>
      <c r="B410"/>
      <c r="C410"/>
      <c r="D410"/>
      <c r="E410"/>
      <c r="F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row>
    <row r="411" spans="1:102">
      <c r="A411"/>
      <c r="B411"/>
      <c r="C411"/>
      <c r="D411"/>
      <c r="E411"/>
      <c r="F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row>
    <row r="412" spans="1:102">
      <c r="A412"/>
      <c r="B412"/>
      <c r="C412"/>
      <c r="D412"/>
      <c r="E412"/>
      <c r="F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row>
    <row r="413" spans="1:102">
      <c r="A413"/>
      <c r="B413"/>
      <c r="C413"/>
      <c r="D413"/>
      <c r="E413"/>
      <c r="F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row>
    <row r="414" spans="1:102">
      <c r="A414"/>
      <c r="B414"/>
      <c r="C414"/>
      <c r="D414"/>
      <c r="E414"/>
      <c r="F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row>
    <row r="415" spans="1:102">
      <c r="A415"/>
      <c r="B415"/>
      <c r="C415"/>
      <c r="D415"/>
      <c r="E415"/>
      <c r="F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row>
    <row r="416" spans="1:102">
      <c r="A416"/>
      <c r="B416"/>
      <c r="C416"/>
      <c r="D416"/>
      <c r="E416"/>
      <c r="F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row>
    <row r="417" spans="1:102">
      <c r="A417"/>
      <c r="B417"/>
      <c r="C417"/>
      <c r="D417"/>
      <c r="E417"/>
      <c r="F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row>
    <row r="418" spans="1:102">
      <c r="A418"/>
      <c r="B418"/>
      <c r="C418"/>
      <c r="D418"/>
      <c r="E418"/>
      <c r="F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row>
    <row r="419" spans="1:102">
      <c r="A419"/>
      <c r="B419"/>
      <c r="C419"/>
      <c r="D419"/>
      <c r="E419"/>
      <c r="F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row>
    <row r="420" spans="1:102">
      <c r="A420"/>
      <c r="B420"/>
      <c r="C420"/>
      <c r="D420"/>
      <c r="E420"/>
      <c r="F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row>
    <row r="421" spans="1:102">
      <c r="A421"/>
      <c r="B421"/>
      <c r="C421"/>
      <c r="D421"/>
      <c r="E421"/>
      <c r="F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row>
    <row r="422" spans="1:102">
      <c r="A422"/>
      <c r="B422"/>
      <c r="C422"/>
      <c r="D422"/>
      <c r="E422"/>
      <c r="F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row>
    <row r="423" spans="1:102">
      <c r="A423"/>
      <c r="B423"/>
      <c r="C423"/>
      <c r="D423"/>
      <c r="E423"/>
      <c r="F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row>
    <row r="424" spans="1:102">
      <c r="A424"/>
      <c r="B424"/>
      <c r="C424"/>
      <c r="D424"/>
      <c r="E424"/>
      <c r="F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row>
    <row r="425" spans="1:102">
      <c r="A425"/>
      <c r="B425"/>
      <c r="C425"/>
      <c r="D425"/>
      <c r="E425"/>
      <c r="F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row>
    <row r="426" spans="1:102">
      <c r="A426"/>
      <c r="B426"/>
      <c r="C426"/>
      <c r="D426"/>
      <c r="E426"/>
      <c r="F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row>
    <row r="427" spans="1:102">
      <c r="A427"/>
      <c r="B427"/>
      <c r="C427"/>
      <c r="D427"/>
      <c r="E427"/>
      <c r="F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row>
    <row r="428" spans="1:102">
      <c r="A428"/>
      <c r="B428"/>
      <c r="C428"/>
      <c r="D428"/>
      <c r="E428"/>
      <c r="F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row>
    <row r="429" spans="1:102">
      <c r="A429"/>
      <c r="B429"/>
      <c r="C429"/>
      <c r="D429"/>
      <c r="E429"/>
      <c r="F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row>
    <row r="430" spans="1:102">
      <c r="A430"/>
      <c r="B430"/>
      <c r="C430"/>
      <c r="D430"/>
      <c r="E430"/>
      <c r="F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row>
    <row r="431" spans="1:102">
      <c r="A431"/>
      <c r="B431"/>
      <c r="C431"/>
      <c r="D431"/>
      <c r="E431"/>
      <c r="F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row>
    <row r="432" spans="1:102">
      <c r="A432"/>
      <c r="B432"/>
      <c r="C432"/>
      <c r="D432"/>
      <c r="E432"/>
      <c r="F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row>
    <row r="433" spans="1:102">
      <c r="A433"/>
      <c r="B433"/>
      <c r="C433"/>
      <c r="D433"/>
      <c r="E433"/>
      <c r="F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c r="CK433"/>
      <c r="CL433"/>
      <c r="CM433"/>
      <c r="CN433"/>
      <c r="CO433"/>
      <c r="CP433"/>
      <c r="CQ433"/>
      <c r="CR433"/>
      <c r="CS433"/>
      <c r="CT433"/>
      <c r="CU433"/>
      <c r="CV433"/>
      <c r="CW433"/>
      <c r="CX433"/>
    </row>
    <row r="434" spans="1:102">
      <c r="A434"/>
      <c r="B434"/>
      <c r="C434"/>
      <c r="D434"/>
      <c r="E434"/>
      <c r="F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c r="CK434"/>
      <c r="CL434"/>
      <c r="CM434"/>
      <c r="CN434"/>
      <c r="CO434"/>
      <c r="CP434"/>
      <c r="CQ434"/>
      <c r="CR434"/>
      <c r="CS434"/>
      <c r="CT434"/>
      <c r="CU434"/>
      <c r="CV434"/>
      <c r="CW434"/>
      <c r="CX434"/>
    </row>
    <row r="435" spans="1:102">
      <c r="A435"/>
      <c r="B435"/>
      <c r="C435"/>
      <c r="D435"/>
      <c r="E435"/>
      <c r="F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row>
    <row r="436" spans="1:102">
      <c r="A436"/>
      <c r="B436"/>
      <c r="C436"/>
      <c r="D436"/>
      <c r="E436"/>
      <c r="F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row>
    <row r="437" spans="1:102">
      <c r="A437"/>
      <c r="B437"/>
      <c r="C437"/>
      <c r="D437"/>
      <c r="E437"/>
      <c r="F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row>
    <row r="438" spans="1:102">
      <c r="A438"/>
      <c r="B438"/>
      <c r="C438"/>
      <c r="D438"/>
      <c r="E438"/>
      <c r="F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c r="CK438"/>
      <c r="CL438"/>
      <c r="CM438"/>
      <c r="CN438"/>
      <c r="CO438"/>
      <c r="CP438"/>
      <c r="CQ438"/>
      <c r="CR438"/>
      <c r="CS438"/>
      <c r="CT438"/>
      <c r="CU438"/>
      <c r="CV438"/>
      <c r="CW438"/>
      <c r="CX438"/>
    </row>
    <row r="439" spans="1:102">
      <c r="A439"/>
      <c r="B439"/>
      <c r="C439"/>
      <c r="D439"/>
      <c r="E439"/>
      <c r="F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c r="CK439"/>
      <c r="CL439"/>
      <c r="CM439"/>
      <c r="CN439"/>
      <c r="CO439"/>
      <c r="CP439"/>
      <c r="CQ439"/>
      <c r="CR439"/>
      <c r="CS439"/>
      <c r="CT439"/>
      <c r="CU439"/>
      <c r="CV439"/>
      <c r="CW439"/>
      <c r="CX439"/>
    </row>
  </sheetData>
  <sheetProtection selectLockedCells="1"/>
  <mergeCells count="5">
    <mergeCell ref="B32:F32"/>
    <mergeCell ref="B31:F31"/>
    <mergeCell ref="B35:F35"/>
    <mergeCell ref="B36:F36"/>
    <mergeCell ref="B37:F37"/>
  </mergeCells>
  <printOptions headings="1"/>
  <pageMargins left="0.78740157480314965" right="0.78740157480314965" top="0.59055118110236227" bottom="0.59055118110236227" header="0" footer="0"/>
  <pageSetup paperSize="9" scale="24" orientation="portrait" r:id="rId1"/>
  <headerFooter alignWithMargins="0">
    <oddHeader>&amp;R&amp;"Arial Black,Standard"&amp;14MINDEST-STUNDEN-SATZ FÜR DIENSTLEISTER*</oddHeader>
    <oddFooter>&amp;L&amp;8(c) IHK Halle-Dessau</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1. Kapitalbedarfsplan</vt:lpstr>
      <vt:lpstr>2. Privater Kapitalbedarf</vt:lpstr>
      <vt:lpstr>3. Rentabilitätsvorschau 1. J.</vt:lpstr>
      <vt:lpstr>4. Mindest-Stunden-Satz für DL</vt:lpstr>
      <vt:lpstr>Tabelle1</vt:lpstr>
      <vt:lpstr>'1. Kapitalbedarfsplan'!Druckbereich</vt:lpstr>
      <vt:lpstr>'2. Privater Kapitalbedarf'!Druckbereich</vt:lpstr>
      <vt:lpstr>'3. Rentabilitätsvorschau 1. J.'!Druckbereich</vt:lpstr>
      <vt:lpstr>'4. Mindest-Stunden-Satz für DL'!Druckbereich</vt:lpstr>
    </vt:vector>
  </TitlesOfParts>
  <Company>IHK Halle-Dessau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USER192</dc:creator>
  <cp:lastModifiedBy>Jörg Prochner</cp:lastModifiedBy>
  <cp:lastPrinted>2017-08-11T10:14:59Z</cp:lastPrinted>
  <dcterms:created xsi:type="dcterms:W3CDTF">2006-07-19T07:53:14Z</dcterms:created>
  <dcterms:modified xsi:type="dcterms:W3CDTF">2020-01-24T07:33:14Z</dcterms:modified>
</cp:coreProperties>
</file>