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DieseArbeitsmappe" defaultThemeVersion="124226"/>
  <mc:AlternateContent xmlns:mc="http://schemas.openxmlformats.org/markup-compatibility/2006">
    <mc:Choice Requires="x15">
      <x15ac:absPath xmlns:x15ac="http://schemas.microsoft.com/office/spreadsheetml/2010/11/ac" url="H:\Eigene Dateien\Excel\"/>
    </mc:Choice>
  </mc:AlternateContent>
  <xr:revisionPtr revIDLastSave="0" documentId="13_ncr:1_{FD7CB1A6-9BA8-4B38-9050-2F7BC87DC8DB}" xr6:coauthVersionLast="47" xr6:coauthVersionMax="47" xr10:uidLastSave="{00000000-0000-0000-0000-000000000000}"/>
  <workbookProtection workbookAlgorithmName="SHA-512" workbookHashValue="3Gn41VdJTtB12aPf/+k7LEu2YBpCVCUA0HSbsS4o9mfIIviGCBXuWKDsnqA3CRYSSQdSF+gmyEpViAjBedUZtg==" workbookSaltValue="T9+ORJL7uWg/XdecL1k24A==" workbookSpinCount="100000" lockStructure="1"/>
  <bookViews>
    <workbookView xWindow="-120" yWindow="-120" windowWidth="29040" windowHeight="15840" xr2:uid="{00000000-000D-0000-FFFF-FFFF00000000}"/>
  </bookViews>
  <sheets>
    <sheet name="Beitragsrechner" sheetId="1" r:id="rId1"/>
    <sheet name="Basis" sheetId="2" state="hidden" r:id="rId2"/>
  </sheets>
  <definedNames>
    <definedName name="Z_C96BBD1E_553D_4518_9FAE_7D50E98D59A5_.wvu.Cols" localSheetId="1" hidden="1">Basis!$A:$G</definedName>
  </definedNames>
  <calcPr calcId="191029"/>
  <customWorkbookViews>
    <customWorkbookView name="Laukert, Ralf - Persönliche Ansicht" guid="{C96BBD1E-553D-4518-9FAE-7D50E98D59A5}" mergeInterval="0" personalView="1" maximized="1" xWindow="-8" yWindow="-8" windowWidth="1696" windowHeight="1022"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0" i="1" l="1"/>
  <c r="A21" i="2"/>
  <c r="A5" i="2"/>
  <c r="F5" i="2" s="1"/>
  <c r="B31" i="2"/>
  <c r="B26" i="2"/>
  <c r="C5" i="2"/>
  <c r="D5" i="2" s="1"/>
  <c r="B10" i="2"/>
  <c r="B15" i="2"/>
  <c r="E5" i="2"/>
  <c r="A10" i="2"/>
  <c r="C10" i="2"/>
  <c r="D10" i="2" s="1"/>
  <c r="A15" i="2"/>
  <c r="F15" i="2" s="1"/>
  <c r="G5" i="2"/>
  <c r="C9" i="1"/>
  <c r="E10" i="2"/>
  <c r="F10" i="2" s="1"/>
  <c r="G10" i="2"/>
  <c r="C10" i="1"/>
  <c r="C15" i="2"/>
  <c r="D15" i="2" s="1"/>
  <c r="E15" i="2"/>
  <c r="G15" i="2"/>
  <c r="C11" i="1" s="1"/>
  <c r="A31" i="2"/>
  <c r="A26" i="2"/>
  <c r="F21" i="2"/>
  <c r="E21" i="2"/>
  <c r="C21" i="2"/>
  <c r="D21" i="2"/>
  <c r="G21" i="2" s="1"/>
  <c r="C26" i="2"/>
  <c r="C31" i="2"/>
  <c r="D31" i="2"/>
  <c r="E26" i="2"/>
  <c r="F26" i="2"/>
  <c r="D26" i="2"/>
  <c r="G26" i="2" s="1"/>
  <c r="C21" i="1" s="1"/>
  <c r="F31" i="2"/>
  <c r="E31" i="2"/>
  <c r="G31" i="2" l="1"/>
  <c r="C2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Ehrhardt</author>
  </authors>
  <commentList>
    <comment ref="C5" authorId="0" shapeId="0" xr:uid="{00000000-0006-0000-0000-000001000000}">
      <text>
        <r>
          <rPr>
            <sz val="10"/>
            <rFont val="Arial"/>
            <family val="2"/>
          </rPr>
          <t xml:space="preserve">Eingabe z.B.: 20000; mit Entertaste bestätigen.
</t>
        </r>
      </text>
    </comment>
    <comment ref="C9" authorId="0" shapeId="0" xr:uid="{00000000-0006-0000-0000-000002000000}">
      <text>
        <r>
          <rPr>
            <sz val="9"/>
            <color indexed="81"/>
            <rFont val="Tahoma"/>
            <family val="2"/>
          </rPr>
          <t>Grundbeitrag bei Gewerbeertrag 
bis 5.200 € = 0 € 
bis 15.000 € = 22 €
bis 30.000 € = 51 €
bis 75.000 € = 101 €
bis 150.000 € = 188 €
mehr als 150.000 € = 282 €
(mit Lastschriftermächtigung abzügl. 10 €)
+ Umlagebeitrag von 0,047 % 
vom Gewerbeertrag / Gewinn aus Gewerbebetrieb
Freibetrag auf Umlagebeitrag 15.340 €</t>
        </r>
      </text>
    </comment>
    <comment ref="C10" authorId="0" shapeId="0" xr:uid="{00000000-0006-0000-0000-000003000000}">
      <text>
        <r>
          <rPr>
            <sz val="9"/>
            <color indexed="81"/>
            <rFont val="Tahoma"/>
            <family val="2"/>
          </rPr>
          <t xml:space="preserve">Grundbeitrag bei Gewerbeertrag 
bis 75.000 € = 101 €
bis 150.000 € = 188 €
mehr als 150.000 € = 282 €
(mit Lastschriftermächtigung abzügl. 10 €) 
+ Umlagebeitrag von 0,047 %  
vom Gewerbeertrag / Gewinn aus Gewerbebetrieb </t>
        </r>
        <r>
          <rPr>
            <sz val="8"/>
            <color indexed="81"/>
            <rFont val="Arial"/>
            <family val="2"/>
          </rPr>
          <t xml:space="preserve">
</t>
        </r>
      </text>
    </comment>
    <comment ref="C11" authorId="0" shapeId="0" xr:uid="{00000000-0006-0000-0000-000004000000}">
      <text>
        <r>
          <rPr>
            <sz val="9"/>
            <color indexed="81"/>
            <rFont val="Tahoma"/>
            <family val="2"/>
          </rPr>
          <t>Grundbeitrag bei Gewerbeertrag 
bis 75.000 € = 101 €
bis 150.000 € = 188 €
mehr als 150.000 € = 282 €
(mit Lastschriftermächtigung abzügl. 10 €) 
+ Umlagebeitrag von 0,047% 
vom Gewerbeertrag / Gewinn aus Gewerbebetrieb
Freibetrag auf Umlagebeitrag 15.340 €</t>
        </r>
      </text>
    </comment>
    <comment ref="C16" authorId="0" shapeId="0" xr:uid="{00000000-0006-0000-0000-000005000000}">
      <text>
        <r>
          <rPr>
            <sz val="10"/>
            <rFont val="Arial"/>
            <family val="2"/>
          </rPr>
          <t xml:space="preserve">Eingabe z.B.: 20000; mit Entertaste bestätigen.
</t>
        </r>
      </text>
    </comment>
    <comment ref="C20" authorId="0" shapeId="0" xr:uid="{00000000-0006-0000-0000-000006000000}">
      <text>
        <r>
          <rPr>
            <sz val="9"/>
            <color indexed="81"/>
            <rFont val="Tahoma"/>
            <family val="2"/>
          </rPr>
          <t>Grundbeitrag bei Gewerbeertrag 
bis 5.200 € = 0 € 
bis 15.000 € = 30 €
bis 30.000 € = 70 €
bis 75.000 € = 140 €
bis 150.000 € = 260 €
mehr als 150.000 € = 390 €
(mit Lastschriftermächtigung abzügl. 10 €)
+ Umlagebeitrag von 0,065 % 
vom Gewerbeertrag / Gewinn aus Gewerbebetrieb
Freibetrag auf Umlagebeitrag 15.340 €</t>
        </r>
      </text>
    </comment>
    <comment ref="C21" authorId="0" shapeId="0" xr:uid="{00000000-0006-0000-0000-000007000000}">
      <text>
        <r>
          <rPr>
            <sz val="9"/>
            <color indexed="81"/>
            <rFont val="Tahoma"/>
            <family val="2"/>
          </rPr>
          <t xml:space="preserve">Grundbeitrag bei Gewerbeertrag 
bis 75.000 € = 140 €
bis 150.000 € = 260 €
mehr als 150.000 € = 390 €
(mit Lastschriftermächtigung abzügl. 10 €) 
+ Umlagebeitrag von 0,065 %  
vom Gewerbeertrag / Gewinn aus Gewerbebetrieb </t>
        </r>
        <r>
          <rPr>
            <sz val="8"/>
            <color indexed="81"/>
            <rFont val="Arial"/>
            <family val="2"/>
          </rPr>
          <t xml:space="preserve">
</t>
        </r>
      </text>
    </comment>
    <comment ref="C22" authorId="0" shapeId="0" xr:uid="{00000000-0006-0000-0000-000008000000}">
      <text>
        <r>
          <rPr>
            <sz val="9"/>
            <color indexed="81"/>
            <rFont val="Tahoma"/>
            <family val="2"/>
          </rPr>
          <t>Grundbeitrag bei Gewerbeertrag 
bis 75.000 € = 140 €
bis 150.000 € = 260 €
mehr als 150.000 € = 390 €
(mit Lastschriftermächtigung abzügl. 10 €) 
+ Umlagebeitrag von 0,065% 
vom Gewerbeertrag / Gewinn aus Gewerbebetrieb
Freibetrag auf Umlagebeitrag 15.340 €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Ehrhardt</author>
  </authors>
  <commentList>
    <comment ref="C4" authorId="0" shapeId="0" xr:uid="{00000000-0006-0000-0100-000001000000}">
      <text>
        <r>
          <rPr>
            <sz val="10"/>
            <rFont val="Arial"/>
            <family val="2"/>
          </rPr>
          <t xml:space="preserve">    Gewerbeertrag
 -  prozentualer Anteil HwK
</t>
        </r>
      </text>
    </comment>
    <comment ref="D4" authorId="0" shapeId="0" xr:uid="{00000000-0006-0000-0100-000002000000}">
      <text>
        <r>
          <rPr>
            <sz val="10"/>
            <rFont val="Arial"/>
            <family val="2"/>
          </rPr>
          <t>Gewerbeertrag IHK-Anteil
bis 5.200 EUR beitragsfrei 
bis 15.000 EUR 30 EUR
bis 30.000 EUR 60 EUR
bis 75.000 EUR 115 EUR
bis 150.000 EUR 180 EUR
mehr als 150.000 EUR 280 EUR
(mit Lastschriftermächtigung - 10 € )</t>
        </r>
      </text>
    </comment>
    <comment ref="E4" authorId="0" shapeId="0" xr:uid="{00000000-0006-0000-0100-000003000000}">
      <text>
        <r>
          <rPr>
            <sz val="10"/>
            <rFont val="Arial"/>
            <family val="2"/>
          </rPr>
          <t xml:space="preserve">     Gesamter Gewerbeertrag
  -  Freibetrag 15340 €
  -  prozentualer Anteil HwK 
</t>
        </r>
      </text>
    </comment>
    <comment ref="F4" authorId="0" shapeId="0" xr:uid="{00000000-0006-0000-0100-000004000000}">
      <text>
        <r>
          <rPr>
            <sz val="10"/>
            <rFont val="Arial"/>
            <family val="2"/>
          </rPr>
          <t>Freibetrag 15.340 €
Umlage 0,04%</t>
        </r>
      </text>
    </comment>
    <comment ref="C9" authorId="0" shapeId="0" xr:uid="{00000000-0006-0000-0100-000005000000}">
      <text>
        <r>
          <rPr>
            <sz val="10"/>
            <rFont val="Arial"/>
            <family val="2"/>
          </rPr>
          <t xml:space="preserve">    Gewerbeertrag
 -  prozentualer Anteil HwK
aber mind. 115 € Grundbeitrag</t>
        </r>
      </text>
    </comment>
    <comment ref="D9" authorId="0" shapeId="0" xr:uid="{00000000-0006-0000-0100-000006000000}">
      <text>
        <r>
          <rPr>
            <sz val="10"/>
            <rFont val="Arial"/>
            <family val="2"/>
          </rPr>
          <t xml:space="preserve">Gewerbeertrag IHK-Anteil
bis 75.000 EUR 115 EUR
bis 150.000 EUR 180 EUR
über 150.000 EUR 280 EUR
(mit Lastschriftermächtigung - 10 €)
</t>
        </r>
      </text>
    </comment>
    <comment ref="E9" authorId="0" shapeId="0" xr:uid="{00000000-0006-0000-0100-000007000000}">
      <text>
        <r>
          <rPr>
            <sz val="10"/>
            <rFont val="Arial"/>
            <family val="2"/>
          </rPr>
          <t xml:space="preserve">    Gewerbeertrag
 -  prozentualer Anteil HwK
</t>
        </r>
      </text>
    </comment>
    <comment ref="F9" authorId="0" shapeId="0" xr:uid="{00000000-0006-0000-0100-000008000000}">
      <text>
        <r>
          <rPr>
            <sz val="10"/>
            <rFont val="Arial"/>
            <family val="2"/>
          </rPr>
          <t xml:space="preserve">kein Freibetrag
Umlage 0,04%
</t>
        </r>
      </text>
    </comment>
    <comment ref="C14" authorId="0" shapeId="0" xr:uid="{00000000-0006-0000-0100-000009000000}">
      <text>
        <r>
          <rPr>
            <sz val="10"/>
            <rFont val="Arial"/>
            <family val="2"/>
          </rPr>
          <t xml:space="preserve">    Gewerbeertrag
 -  prozentualer Anteil HwK
aber mind. 115 € Grundbeitrag
</t>
        </r>
      </text>
    </comment>
    <comment ref="D14" authorId="0" shapeId="0" xr:uid="{00000000-0006-0000-0100-00000A000000}">
      <text>
        <r>
          <rPr>
            <sz val="10"/>
            <rFont val="Arial"/>
            <family val="2"/>
          </rPr>
          <t>Gewerbeertrag IHK-Anteil
bis 75.000 EUR 115 EUR
bis 150.000 EUR 180 EUR
über 150.000 EUR 280 EUR
(mit Lastschriftermächtigung - 10€)</t>
        </r>
      </text>
    </comment>
    <comment ref="E14" authorId="0" shapeId="0" xr:uid="{00000000-0006-0000-0100-00000B000000}">
      <text>
        <r>
          <rPr>
            <sz val="10"/>
            <rFont val="Arial"/>
            <family val="2"/>
          </rPr>
          <t xml:space="preserve">     Gesamter Gewerbeertrag
  -  Freibetrag 15340 €
  -  prozentualer Anteil HwK 
</t>
        </r>
      </text>
    </comment>
    <comment ref="F14" authorId="0" shapeId="0" xr:uid="{00000000-0006-0000-0100-00000C000000}">
      <text>
        <r>
          <rPr>
            <sz val="10"/>
            <rFont val="Arial"/>
            <family val="2"/>
          </rPr>
          <t>Freibetrag 15.340 €
Umlage 0,04%</t>
        </r>
      </text>
    </comment>
    <comment ref="C20" authorId="0" shapeId="0" xr:uid="{00000000-0006-0000-0100-00000D000000}">
      <text>
        <r>
          <rPr>
            <sz val="10"/>
            <rFont val="Arial"/>
            <family val="2"/>
          </rPr>
          <t xml:space="preserve">    Gewerbeertrag
 -  prozentualer Anteil HwK
</t>
        </r>
      </text>
    </comment>
    <comment ref="D20" authorId="0" shapeId="0" xr:uid="{00000000-0006-0000-0100-00000E000000}">
      <text>
        <r>
          <rPr>
            <sz val="10"/>
            <rFont val="Arial"/>
            <family val="2"/>
          </rPr>
          <t>Gewerbeertrag IHK-Anteil
bis 5.200 EUR beitragsfrei 
bis 15.000 EUR 30 EUR
bis 30.000 EUR 60 EUR
bis 75.000 EUR 115 EUR
bis 150.000 EUR 180 EUR
mehr als 150.000 EUR 280 EUR
(mit Lastschriftermächtigung - 10 € )</t>
        </r>
      </text>
    </comment>
    <comment ref="E20" authorId="0" shapeId="0" xr:uid="{00000000-0006-0000-0100-00000F000000}">
      <text>
        <r>
          <rPr>
            <sz val="10"/>
            <rFont val="Arial"/>
            <family val="2"/>
          </rPr>
          <t xml:space="preserve">     Gesamter Gewerbeertrag
  -  Freibetrag 15340 €
  -  prozentualer Anteil HwK 
</t>
        </r>
      </text>
    </comment>
    <comment ref="F20" authorId="0" shapeId="0" xr:uid="{00000000-0006-0000-0100-000010000000}">
      <text>
        <r>
          <rPr>
            <sz val="10"/>
            <rFont val="Arial"/>
            <family val="2"/>
          </rPr>
          <t>Freibetrag 15.340 €
Umlage 0,04%</t>
        </r>
      </text>
    </comment>
    <comment ref="C25" authorId="0" shapeId="0" xr:uid="{00000000-0006-0000-0100-000011000000}">
      <text>
        <r>
          <rPr>
            <sz val="10"/>
            <rFont val="Arial"/>
            <family val="2"/>
          </rPr>
          <t xml:space="preserve">    Gewerbeertrag
 -  prozentualer Anteil HwK
aber mind. 115 € Grundbeitrag</t>
        </r>
      </text>
    </comment>
    <comment ref="D25" authorId="0" shapeId="0" xr:uid="{00000000-0006-0000-0100-000012000000}">
      <text>
        <r>
          <rPr>
            <sz val="10"/>
            <rFont val="Arial"/>
            <family val="2"/>
          </rPr>
          <t xml:space="preserve">Gewerbeertrag IHK-Anteil
bis 75.000 EUR 115 EUR
bis 150.000 EUR 180 EUR
über 150.000 EUR 280 EUR
(mit Lastschriftermächtigung - 10 €)
</t>
        </r>
      </text>
    </comment>
    <comment ref="E25" authorId="0" shapeId="0" xr:uid="{00000000-0006-0000-0100-000013000000}">
      <text>
        <r>
          <rPr>
            <sz val="10"/>
            <rFont val="Arial"/>
            <family val="2"/>
          </rPr>
          <t xml:space="preserve">    Gewerbeertrag
 -  prozentualer Anteil HwK
</t>
        </r>
      </text>
    </comment>
    <comment ref="F25" authorId="0" shapeId="0" xr:uid="{00000000-0006-0000-0100-000014000000}">
      <text>
        <r>
          <rPr>
            <sz val="10"/>
            <rFont val="Arial"/>
            <family val="2"/>
          </rPr>
          <t xml:space="preserve">kein Freibetrag
Umlage 0,04%
</t>
        </r>
      </text>
    </comment>
    <comment ref="C30" authorId="0" shapeId="0" xr:uid="{00000000-0006-0000-0100-000015000000}">
      <text>
        <r>
          <rPr>
            <sz val="10"/>
            <rFont val="Arial"/>
            <family val="2"/>
          </rPr>
          <t xml:space="preserve">    Gewerbeertrag
 -  prozentualer Anteil HwK
aber mind. 115 € Grundbeitrag
</t>
        </r>
      </text>
    </comment>
    <comment ref="D30" authorId="0" shapeId="0" xr:uid="{00000000-0006-0000-0100-000016000000}">
      <text>
        <r>
          <rPr>
            <sz val="10"/>
            <rFont val="Arial"/>
            <family val="2"/>
          </rPr>
          <t>Gewerbeertrag IHK-Anteil
bis 75.000 EUR 115 EUR
bis 150.000 EUR 180 EUR
über 150.000 EUR 280 EUR
(mit Lastschriftermächtigung - 10€)</t>
        </r>
      </text>
    </comment>
    <comment ref="E30" authorId="0" shapeId="0" xr:uid="{00000000-0006-0000-0100-000017000000}">
      <text>
        <r>
          <rPr>
            <sz val="10"/>
            <rFont val="Arial"/>
            <family val="2"/>
          </rPr>
          <t xml:space="preserve">     Gesamter Gewerbeertrag
  -  Freibetrag 15340 €
  -  prozentualer Anteil HwK 
</t>
        </r>
      </text>
    </comment>
    <comment ref="F30" authorId="0" shapeId="0" xr:uid="{00000000-0006-0000-0100-000018000000}">
      <text>
        <r>
          <rPr>
            <sz val="10"/>
            <rFont val="Arial"/>
            <family val="2"/>
          </rPr>
          <t>Freibetrag 15.340 €
Umlage 0,04%</t>
        </r>
      </text>
    </comment>
  </commentList>
</comments>
</file>

<file path=xl/sharedStrings.xml><?xml version="1.0" encoding="utf-8"?>
<sst xmlns="http://schemas.openxmlformats.org/spreadsheetml/2006/main" count="62" uniqueCount="20">
  <si>
    <t>Gesamter Beitrag</t>
  </si>
  <si>
    <t>% IHK-Anteil</t>
  </si>
  <si>
    <t>IHK Hannover</t>
  </si>
  <si>
    <t>Berechnungs-grundlage Umlagebeitrag</t>
  </si>
  <si>
    <t>Berechnungs-
grundlage Grundbeitrag</t>
  </si>
  <si>
    <t>Kapitalgesellschaften (GmbH, UG haftungsbeschränkt, AG, eG, KGaA)</t>
  </si>
  <si>
    <t>natürliche Personen und Personengesellschaften (e.K., OHG, KG, GmbH &amp; Co. KG)</t>
  </si>
  <si>
    <t>KGT</t>
  </si>
  <si>
    <t>Gesamt-grundbeitrag</t>
  </si>
  <si>
    <t xml:space="preserve"> Gesamt-grundbeitrag</t>
  </si>
  <si>
    <t xml:space="preserve">Gesamt Umlagebeitrag </t>
  </si>
  <si>
    <t>Gesamt Umlagebeitrag</t>
  </si>
  <si>
    <t>Ertrag / Gewinn</t>
  </si>
  <si>
    <t xml:space="preserve">     IHK-Zugehörige Kapitalgesellschaften (GmbH, UG haftungsbeschränkt, AG, KGaA, eG)</t>
  </si>
  <si>
    <t xml:space="preserve">     IHK-Zugehörige Personenhandelsgesellschaften (OHG, KG, GmbH &amp; Co. KG) und e.K.</t>
  </si>
  <si>
    <t xml:space="preserve">     IHK-Zugehörige ohne Handelsregistereintragung (Einzelunternehmen, GbR)</t>
  </si>
  <si>
    <t>Geben Sie hier Ihren Gewerbeertrag ein 
(hilfsweise Gewinn aus Gewerbebetrieb)</t>
  </si>
  <si>
    <r>
      <t xml:space="preserve">Benutzungshinweis: </t>
    </r>
    <r>
      <rPr>
        <sz val="12"/>
        <rFont val="Arial"/>
        <family val="2"/>
      </rPr>
      <t>Der Beitragsrechner dient nur zur Orientierung. Sonderfälle können hier nicht berücksichtigt werden. Bitte beachten Sie die Hinweise, die Ihrem Beitragsbescheid beiliegen.</t>
    </r>
  </si>
  <si>
    <t>Beitragsrechner der Industrie- und Handelskammer Hannover - Beitragsjahre 2021 - 2024</t>
  </si>
  <si>
    <t>Beitragsrechner der Industrie- und Handelskammer Hannover - Beitragsjahr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</si>
</sst>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3" x14ac:knownFonts="1">
    <font>
      <sz val="10"/>
      <name val="Arial"/>
    </font>
    <font>
      <sz val="8"/>
      <name val="Arial"/>
      <family val="2"/>
    </font>
    <font>
      <sz val="11"/>
      <name val="Arial"/>
      <family val="2"/>
    </font>
    <font>
      <sz val="11"/>
      <name val="Arial"/>
      <family val="2"/>
    </font>
    <font>
      <b/>
      <sz val="12"/>
      <name val="Arial"/>
      <family val="2"/>
    </font>
    <font>
      <b/>
      <sz val="16"/>
      <name val="Arial"/>
      <family val="2"/>
    </font>
    <font>
      <b/>
      <sz val="11"/>
      <name val="Arial"/>
      <family val="2"/>
    </font>
    <font>
      <sz val="9"/>
      <name val="Arial"/>
      <family val="2"/>
    </font>
    <font>
      <sz val="12"/>
      <name val="Arial"/>
      <family val="2"/>
    </font>
    <font>
      <b/>
      <sz val="17"/>
      <name val="Arial"/>
      <family val="2"/>
    </font>
    <font>
      <sz val="8"/>
      <color indexed="81"/>
      <name val="Arial"/>
      <family val="2"/>
    </font>
    <font>
      <sz val="9"/>
      <color indexed="81"/>
      <name val="Tahoma"/>
      <family val="2"/>
    </font>
    <font>
      <sz val="10"/>
      <name val="Arial"/>
      <family val="2"/>
    </font>
  </fonts>
  <fills count="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47"/>
        <bgColor indexed="64"/>
      </patternFill>
    </fill>
    <fill>
      <patternFill patternType="solid">
        <fgColor indexed="50"/>
        <bgColor indexed="64"/>
      </patternFill>
    </fill>
  </fills>
  <borders count="2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style="thick">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ck">
        <color indexed="64"/>
      </left>
      <right/>
      <top/>
      <bottom style="thick">
        <color indexed="64"/>
      </bottom>
      <diagonal/>
    </border>
    <border>
      <left style="medium">
        <color indexed="64"/>
      </left>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thick">
        <color indexed="64"/>
      </right>
      <top/>
      <bottom/>
      <diagonal/>
    </border>
    <border>
      <left/>
      <right style="thick">
        <color indexed="64"/>
      </right>
      <top/>
      <bottom style="thick">
        <color indexed="64"/>
      </bottom>
      <diagonal/>
    </border>
    <border>
      <left/>
      <right/>
      <top/>
      <bottom style="thick">
        <color indexed="64"/>
      </bottom>
      <diagonal/>
    </border>
    <border>
      <left/>
      <right/>
      <top/>
      <bottom style="medium">
        <color indexed="64"/>
      </bottom>
      <diagonal/>
    </border>
  </borders>
  <cellStyleXfs count="1">
    <xf numFmtId="0" fontId="0" fillId="0" borderId="0"/>
  </cellStyleXfs>
  <cellXfs count="62">
    <xf numFmtId="0" fontId="0" fillId="0" borderId="0" xfId="0"/>
    <xf numFmtId="0" fontId="0" fillId="0" borderId="0" xfId="0" applyBorder="1" applyProtection="1"/>
    <xf numFmtId="0" fontId="0" fillId="0" borderId="0" xfId="0" applyProtection="1"/>
    <xf numFmtId="0" fontId="2" fillId="0" borderId="1" xfId="0" applyFont="1" applyBorder="1" applyAlignment="1" applyProtection="1">
      <alignment horizontal="center" vertical="center"/>
    </xf>
    <xf numFmtId="0" fontId="2" fillId="0" borderId="2" xfId="0" applyFont="1" applyBorder="1" applyAlignment="1" applyProtection="1">
      <alignment horizontal="center" vertical="center"/>
    </xf>
    <xf numFmtId="0" fontId="2" fillId="0" borderId="2" xfId="0" applyFont="1" applyBorder="1" applyAlignment="1" applyProtection="1">
      <alignment horizontal="center" vertical="center" wrapText="1"/>
    </xf>
    <xf numFmtId="0" fontId="2" fillId="0" borderId="3" xfId="0" applyFont="1" applyBorder="1" applyAlignment="1" applyProtection="1">
      <alignment horizontal="center" vertical="center" wrapText="1"/>
    </xf>
    <xf numFmtId="164" fontId="2" fillId="0" borderId="4" xfId="0" applyNumberFormat="1" applyFont="1" applyBorder="1" applyAlignment="1" applyProtection="1">
      <alignment horizontal="right"/>
    </xf>
    <xf numFmtId="164" fontId="2" fillId="0" borderId="5" xfId="0" applyNumberFormat="1" applyFont="1" applyBorder="1" applyAlignment="1" applyProtection="1">
      <alignment horizontal="right"/>
    </xf>
    <xf numFmtId="164" fontId="2" fillId="0" borderId="0" xfId="0" applyNumberFormat="1" applyFont="1" applyBorder="1" applyAlignment="1" applyProtection="1">
      <alignment horizontal="right"/>
    </xf>
    <xf numFmtId="164" fontId="3" fillId="0" borderId="4" xfId="0" applyNumberFormat="1" applyFont="1" applyBorder="1" applyProtection="1"/>
    <xf numFmtId="164" fontId="3" fillId="0" borderId="5" xfId="0" applyNumberFormat="1" applyFont="1" applyBorder="1" applyProtection="1"/>
    <xf numFmtId="164" fontId="3" fillId="0" borderId="0" xfId="0" applyNumberFormat="1" applyFont="1" applyBorder="1" applyProtection="1"/>
    <xf numFmtId="0" fontId="3" fillId="0" borderId="0" xfId="0" applyNumberFormat="1" applyFont="1" applyBorder="1" applyAlignment="1" applyProtection="1">
      <alignment horizontal="center"/>
    </xf>
    <xf numFmtId="164" fontId="3" fillId="0" borderId="6" xfId="0" applyNumberFormat="1" applyFont="1" applyBorder="1" applyProtection="1"/>
    <xf numFmtId="164" fontId="2" fillId="0" borderId="6" xfId="0" applyNumberFormat="1" applyFont="1" applyBorder="1" applyAlignment="1" applyProtection="1">
      <alignment horizontal="right"/>
    </xf>
    <xf numFmtId="1" fontId="2" fillId="0" borderId="4" xfId="0" applyNumberFormat="1" applyFont="1" applyBorder="1" applyAlignment="1" applyProtection="1">
      <alignment horizontal="center"/>
    </xf>
    <xf numFmtId="1" fontId="3" fillId="0" borderId="4" xfId="0" applyNumberFormat="1" applyFont="1" applyBorder="1" applyAlignment="1" applyProtection="1">
      <alignment horizontal="center"/>
    </xf>
    <xf numFmtId="0" fontId="7" fillId="0" borderId="2" xfId="0" applyFont="1" applyBorder="1" applyAlignment="1" applyProtection="1">
      <alignment horizontal="center" vertical="center" wrapText="1"/>
    </xf>
    <xf numFmtId="1" fontId="3" fillId="0" borderId="0" xfId="0" applyNumberFormat="1" applyFont="1" applyBorder="1" applyAlignment="1" applyProtection="1">
      <alignment horizontal="center"/>
    </xf>
    <xf numFmtId="164" fontId="2" fillId="0" borderId="7" xfId="0" applyNumberFormat="1" applyFont="1" applyBorder="1" applyAlignment="1" applyProtection="1">
      <alignment horizontal="right"/>
    </xf>
    <xf numFmtId="1" fontId="2" fillId="0" borderId="7" xfId="0" applyNumberFormat="1" applyFont="1" applyBorder="1" applyAlignment="1" applyProtection="1">
      <alignment horizontal="center"/>
    </xf>
    <xf numFmtId="1" fontId="2" fillId="0" borderId="0" xfId="0" applyNumberFormat="1" applyFont="1" applyBorder="1" applyAlignment="1" applyProtection="1">
      <alignment horizontal="center"/>
    </xf>
    <xf numFmtId="0" fontId="0" fillId="2" borderId="0" xfId="0" applyFill="1" applyBorder="1" applyProtection="1">
      <protection locked="0"/>
    </xf>
    <xf numFmtId="0" fontId="0" fillId="2" borderId="0" xfId="0" applyFill="1" applyProtection="1">
      <protection locked="0"/>
    </xf>
    <xf numFmtId="0" fontId="0" fillId="3" borderId="8" xfId="0" applyFill="1" applyBorder="1" applyAlignment="1" applyProtection="1">
      <protection hidden="1"/>
    </xf>
    <xf numFmtId="164" fontId="4" fillId="4" borderId="9" xfId="0" applyNumberFormat="1" applyFont="1" applyFill="1" applyBorder="1" applyAlignment="1" applyProtection="1">
      <alignment horizontal="center" vertical="center"/>
      <protection hidden="1"/>
    </xf>
    <xf numFmtId="164" fontId="4" fillId="4" borderId="10" xfId="0" applyNumberFormat="1" applyFont="1" applyFill="1" applyBorder="1" applyAlignment="1" applyProtection="1">
      <alignment horizontal="center" vertical="center"/>
      <protection hidden="1"/>
    </xf>
    <xf numFmtId="0" fontId="0" fillId="3" borderId="0" xfId="0" applyFill="1" applyBorder="1" applyAlignment="1" applyProtection="1">
      <protection hidden="1"/>
    </xf>
    <xf numFmtId="0" fontId="4" fillId="0" borderId="0" xfId="0" applyFont="1" applyFill="1" applyBorder="1" applyAlignment="1" applyProtection="1">
      <alignment horizontal="left" vertical="center" wrapText="1"/>
      <protection hidden="1"/>
    </xf>
    <xf numFmtId="164" fontId="4" fillId="5" borderId="9" xfId="0" applyNumberFormat="1" applyFont="1" applyFill="1" applyBorder="1" applyAlignment="1" applyProtection="1">
      <alignment horizontal="center" vertical="center"/>
      <protection locked="0"/>
    </xf>
    <xf numFmtId="0" fontId="4" fillId="3" borderId="0" xfId="0" applyFont="1" applyFill="1" applyBorder="1" applyAlignment="1" applyProtection="1">
      <alignment horizontal="left" vertical="center"/>
      <protection hidden="1"/>
    </xf>
    <xf numFmtId="1" fontId="6" fillId="3" borderId="0" xfId="0" applyNumberFormat="1" applyFont="1" applyFill="1" applyBorder="1" applyAlignment="1" applyProtection="1">
      <alignment horizontal="center" vertical="center"/>
      <protection locked="0"/>
    </xf>
    <xf numFmtId="0" fontId="0" fillId="3" borderId="11" xfId="0" applyFill="1" applyBorder="1" applyAlignment="1" applyProtection="1">
      <protection hidden="1"/>
    </xf>
    <xf numFmtId="164" fontId="4" fillId="3" borderId="0" xfId="0" applyNumberFormat="1" applyFont="1" applyFill="1" applyBorder="1" applyAlignment="1" applyProtection="1">
      <alignment horizontal="center" vertical="center"/>
      <protection hidden="1"/>
    </xf>
    <xf numFmtId="1" fontId="6" fillId="3" borderId="0" xfId="0" applyNumberFormat="1" applyFont="1" applyFill="1" applyBorder="1" applyAlignment="1" applyProtection="1">
      <alignment horizontal="center" vertical="center"/>
      <protection hidden="1"/>
    </xf>
    <xf numFmtId="0" fontId="0" fillId="0" borderId="0" xfId="0" applyAlignment="1" applyProtection="1">
      <alignment horizontal="center"/>
    </xf>
    <xf numFmtId="0" fontId="0" fillId="0" borderId="0" xfId="0" applyFill="1" applyAlignment="1" applyProtection="1">
      <alignment horizontal="center"/>
    </xf>
    <xf numFmtId="0" fontId="4" fillId="3" borderId="12" xfId="0" applyFont="1" applyFill="1" applyBorder="1" applyAlignment="1" applyProtection="1">
      <alignment horizontal="left" vertical="center" wrapText="1"/>
      <protection hidden="1"/>
    </xf>
    <xf numFmtId="0" fontId="4" fillId="3" borderId="0" xfId="0" applyFont="1" applyFill="1" applyBorder="1" applyAlignment="1" applyProtection="1">
      <alignment horizontal="left" vertical="center" wrapText="1"/>
      <protection hidden="1"/>
    </xf>
    <xf numFmtId="0" fontId="0" fillId="3" borderId="13" xfId="0" applyFill="1" applyBorder="1" applyAlignment="1" applyProtection="1">
      <protection hidden="1"/>
    </xf>
    <xf numFmtId="0" fontId="0" fillId="3" borderId="14" xfId="0" applyFill="1" applyBorder="1" applyAlignment="1" applyProtection="1">
      <protection hidden="1"/>
    </xf>
    <xf numFmtId="0" fontId="0" fillId="3" borderId="15" xfId="0" applyFill="1" applyBorder="1" applyAlignment="1" applyProtection="1">
      <protection hidden="1"/>
    </xf>
    <xf numFmtId="0" fontId="0" fillId="0" borderId="16" xfId="0" applyFill="1" applyBorder="1" applyAlignment="1" applyProtection="1">
      <protection hidden="1"/>
    </xf>
    <xf numFmtId="0" fontId="0" fillId="0" borderId="17" xfId="0" applyFill="1" applyBorder="1" applyAlignment="1" applyProtection="1">
      <protection hidden="1"/>
    </xf>
    <xf numFmtId="0" fontId="5" fillId="3" borderId="0" xfId="0" applyFont="1" applyFill="1" applyBorder="1" applyAlignment="1" applyProtection="1">
      <alignment horizontal="center" vertical="center"/>
      <protection hidden="1"/>
    </xf>
    <xf numFmtId="0" fontId="0" fillId="3" borderId="0" xfId="0" applyFill="1" applyAlignment="1" applyProtection="1">
      <protection hidden="1"/>
    </xf>
    <xf numFmtId="0" fontId="0" fillId="3" borderId="0" xfId="0" applyFill="1" applyBorder="1" applyAlignment="1" applyProtection="1">
      <protection hidden="1"/>
    </xf>
    <xf numFmtId="164" fontId="4" fillId="3" borderId="0" xfId="0" applyNumberFormat="1" applyFont="1" applyFill="1" applyBorder="1" applyAlignment="1" applyProtection="1">
      <alignment horizontal="left" vertical="center" wrapText="1"/>
      <protection hidden="1"/>
    </xf>
    <xf numFmtId="0" fontId="0" fillId="0" borderId="0" xfId="0" applyAlignment="1" applyProtection="1">
      <alignment horizontal="left" wrapText="1"/>
      <protection hidden="1"/>
    </xf>
    <xf numFmtId="164" fontId="4" fillId="3" borderId="0" xfId="0" applyNumberFormat="1" applyFont="1" applyFill="1" applyBorder="1" applyAlignment="1" applyProtection="1">
      <alignment horizontal="left" vertical="center"/>
      <protection hidden="1"/>
    </xf>
    <xf numFmtId="0" fontId="8" fillId="0" borderId="0" xfId="0" applyFont="1" applyAlignment="1" applyProtection="1">
      <alignment horizontal="left"/>
      <protection hidden="1"/>
    </xf>
    <xf numFmtId="0" fontId="0" fillId="0" borderId="0" xfId="0" applyAlignment="1" applyProtection="1">
      <protection hidden="1"/>
    </xf>
    <xf numFmtId="0" fontId="4" fillId="3" borderId="12" xfId="0" applyFont="1" applyFill="1" applyBorder="1" applyAlignment="1" applyProtection="1">
      <alignment horizontal="left" vertical="center"/>
      <protection hidden="1"/>
    </xf>
    <xf numFmtId="0" fontId="4" fillId="3" borderId="0" xfId="0" applyFont="1" applyFill="1" applyBorder="1" applyAlignment="1" applyProtection="1">
      <alignment horizontal="left" vertical="center"/>
      <protection hidden="1"/>
    </xf>
    <xf numFmtId="0" fontId="0" fillId="3" borderId="18" xfId="0" applyFill="1" applyBorder="1" applyAlignment="1" applyProtection="1">
      <alignment horizontal="center" vertical="center"/>
      <protection hidden="1"/>
    </xf>
    <xf numFmtId="0" fontId="9" fillId="6" borderId="0" xfId="0" applyFont="1" applyFill="1" applyBorder="1" applyAlignment="1" applyProtection="1">
      <alignment horizontal="center" vertical="center"/>
    </xf>
    <xf numFmtId="0" fontId="4" fillId="6" borderId="19" xfId="0" applyFont="1" applyFill="1" applyBorder="1" applyAlignment="1" applyProtection="1">
      <alignment horizontal="left"/>
    </xf>
    <xf numFmtId="0" fontId="0" fillId="0" borderId="19" xfId="0" applyBorder="1" applyAlignment="1"/>
    <xf numFmtId="0" fontId="4" fillId="6" borderId="19" xfId="0" applyFont="1" applyFill="1" applyBorder="1" applyAlignment="1" applyProtection="1"/>
    <xf numFmtId="0" fontId="4" fillId="7" borderId="0" xfId="0" applyFont="1" applyFill="1" applyBorder="1" applyAlignment="1" applyProtection="1">
      <alignment horizontal="left"/>
    </xf>
    <xf numFmtId="0" fontId="0" fillId="0" borderId="0" xfId="0" applyAlignment="1"/>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19050</xdr:colOff>
      <xdr:row>8</xdr:row>
      <xdr:rowOff>142875</xdr:rowOff>
    </xdr:from>
    <xdr:to>
      <xdr:col>3</xdr:col>
      <xdr:colOff>171450</xdr:colOff>
      <xdr:row>8</xdr:row>
      <xdr:rowOff>142875</xdr:rowOff>
    </xdr:to>
    <xdr:sp macro="" textlink="">
      <xdr:nvSpPr>
        <xdr:cNvPr id="3678" name="Line 6">
          <a:extLst>
            <a:ext uri="{FF2B5EF4-FFF2-40B4-BE49-F238E27FC236}">
              <a16:creationId xmlns:a16="http://schemas.microsoft.com/office/drawing/2014/main" id="{C76EE0F9-B655-982F-2DEB-8A10725825BC}"/>
            </a:ext>
          </a:extLst>
        </xdr:cNvPr>
        <xdr:cNvSpPr>
          <a:spLocks noChangeShapeType="1"/>
        </xdr:cNvSpPr>
      </xdr:nvSpPr>
      <xdr:spPr bwMode="auto">
        <a:xfrm>
          <a:off x="2305050" y="3181350"/>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28575</xdr:colOff>
      <xdr:row>9</xdr:row>
      <xdr:rowOff>133350</xdr:rowOff>
    </xdr:from>
    <xdr:to>
      <xdr:col>3</xdr:col>
      <xdr:colOff>171450</xdr:colOff>
      <xdr:row>9</xdr:row>
      <xdr:rowOff>133350</xdr:rowOff>
    </xdr:to>
    <xdr:sp macro="" textlink="">
      <xdr:nvSpPr>
        <xdr:cNvPr id="3679" name="Line 7">
          <a:extLst>
            <a:ext uri="{FF2B5EF4-FFF2-40B4-BE49-F238E27FC236}">
              <a16:creationId xmlns:a16="http://schemas.microsoft.com/office/drawing/2014/main" id="{E60BAD28-04F3-70A4-F27B-C4C613355100}"/>
            </a:ext>
          </a:extLst>
        </xdr:cNvPr>
        <xdr:cNvSpPr>
          <a:spLocks noChangeShapeType="1"/>
        </xdr:cNvSpPr>
      </xdr:nvSpPr>
      <xdr:spPr bwMode="auto">
        <a:xfrm>
          <a:off x="2314575" y="3552825"/>
          <a:ext cx="1428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28575</xdr:colOff>
      <xdr:row>10</xdr:row>
      <xdr:rowOff>142875</xdr:rowOff>
    </xdr:from>
    <xdr:to>
      <xdr:col>3</xdr:col>
      <xdr:colOff>171450</xdr:colOff>
      <xdr:row>10</xdr:row>
      <xdr:rowOff>142875</xdr:rowOff>
    </xdr:to>
    <xdr:sp macro="" textlink="">
      <xdr:nvSpPr>
        <xdr:cNvPr id="3680" name="Line 8">
          <a:extLst>
            <a:ext uri="{FF2B5EF4-FFF2-40B4-BE49-F238E27FC236}">
              <a16:creationId xmlns:a16="http://schemas.microsoft.com/office/drawing/2014/main" id="{37603C34-7AD1-089D-A5D9-EA1E921E17CD}"/>
            </a:ext>
          </a:extLst>
        </xdr:cNvPr>
        <xdr:cNvSpPr>
          <a:spLocks noChangeShapeType="1"/>
        </xdr:cNvSpPr>
      </xdr:nvSpPr>
      <xdr:spPr bwMode="auto">
        <a:xfrm>
          <a:off x="2314575" y="3943350"/>
          <a:ext cx="1428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28575</xdr:colOff>
      <xdr:row>4</xdr:row>
      <xdr:rowOff>152400</xdr:rowOff>
    </xdr:from>
    <xdr:to>
      <xdr:col>3</xdr:col>
      <xdr:colOff>171450</xdr:colOff>
      <xdr:row>4</xdr:row>
      <xdr:rowOff>152400</xdr:rowOff>
    </xdr:to>
    <xdr:sp macro="" textlink="">
      <xdr:nvSpPr>
        <xdr:cNvPr id="3681" name="Line 36">
          <a:extLst>
            <a:ext uri="{FF2B5EF4-FFF2-40B4-BE49-F238E27FC236}">
              <a16:creationId xmlns:a16="http://schemas.microsoft.com/office/drawing/2014/main" id="{70C3A2EF-8610-15EA-5FA6-9FA1CA7031DF}"/>
            </a:ext>
          </a:extLst>
        </xdr:cNvPr>
        <xdr:cNvSpPr>
          <a:spLocks noChangeShapeType="1"/>
        </xdr:cNvSpPr>
      </xdr:nvSpPr>
      <xdr:spPr bwMode="auto">
        <a:xfrm flipH="1">
          <a:off x="2314575" y="1619250"/>
          <a:ext cx="1428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581025</xdr:colOff>
      <xdr:row>3</xdr:row>
      <xdr:rowOff>361950</xdr:rowOff>
    </xdr:from>
    <xdr:to>
      <xdr:col>9</xdr:col>
      <xdr:colOff>9525</xdr:colOff>
      <xdr:row>5</xdr:row>
      <xdr:rowOff>428625</xdr:rowOff>
    </xdr:to>
    <xdr:sp macro="" textlink="">
      <xdr:nvSpPr>
        <xdr:cNvPr id="3109" name="Text Box 37">
          <a:extLst>
            <a:ext uri="{FF2B5EF4-FFF2-40B4-BE49-F238E27FC236}">
              <a16:creationId xmlns:a16="http://schemas.microsoft.com/office/drawing/2014/main" id="{1E7D555B-0C51-5DB1-EBC5-4CE08E78109E}"/>
            </a:ext>
          </a:extLst>
        </xdr:cNvPr>
        <xdr:cNvSpPr txBox="1">
          <a:spLocks noChangeArrowheads="1"/>
        </xdr:cNvSpPr>
      </xdr:nvSpPr>
      <xdr:spPr bwMode="auto">
        <a:xfrm>
          <a:off x="7829550" y="1447800"/>
          <a:ext cx="3133725" cy="828675"/>
        </a:xfrm>
        <a:prstGeom prst="rect">
          <a:avLst/>
        </a:prstGeom>
        <a:solidFill>
          <a:srgbClr xmlns:mc="http://schemas.openxmlformats.org/markup-compatibility/2006" xmlns:a14="http://schemas.microsoft.com/office/drawing/2010/main" val="FFFFCC" mc:Ignorable="a14" a14:legacySpreadsheetColorIndex="26"/>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0" anchor="t" upright="1"/>
        <a:lstStyle/>
        <a:p>
          <a:pPr algn="ctr" rtl="0">
            <a:defRPr sz="1000"/>
          </a:pPr>
          <a:r>
            <a:rPr lang="de-DE" sz="1200" b="1" i="0" u="none" strike="noStrike" baseline="0">
              <a:solidFill>
                <a:srgbClr val="000000"/>
              </a:solidFill>
              <a:latin typeface="Arial"/>
              <a:cs typeface="Arial"/>
            </a:rPr>
            <a:t>Informationen zur Beitragsberechnung?</a:t>
          </a:r>
          <a:endParaRPr lang="de-DE" sz="1200" b="1" i="0" u="sng"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Jedes Ein- und Ausgabefeld ist mit </a:t>
          </a:r>
        </a:p>
        <a:p>
          <a:pPr algn="ctr" rtl="0">
            <a:defRPr sz="1000"/>
          </a:pPr>
          <a:r>
            <a:rPr lang="de-DE" sz="1200" b="0" i="0" u="none" strike="noStrike" baseline="0">
              <a:solidFill>
                <a:srgbClr val="000000"/>
              </a:solidFill>
              <a:latin typeface="Arial"/>
              <a:cs typeface="Arial"/>
            </a:rPr>
            <a:t>einem Infotext versehen. Einfach </a:t>
          </a:r>
        </a:p>
        <a:p>
          <a:pPr algn="ctr" rtl="0">
            <a:defRPr sz="1000"/>
          </a:pPr>
          <a:r>
            <a:rPr lang="de-DE" sz="1200" b="0" i="0" u="none" strike="noStrike" baseline="0">
              <a:solidFill>
                <a:srgbClr val="000000"/>
              </a:solidFill>
              <a:latin typeface="Arial"/>
              <a:cs typeface="Arial"/>
            </a:rPr>
            <a:t>den Mauszeiger darauf halten.</a:t>
          </a:r>
        </a:p>
        <a:p>
          <a:pPr algn="ctr" rtl="0">
            <a:defRPr sz="1000"/>
          </a:pPr>
          <a:endParaRPr lang="de-DE"/>
        </a:p>
      </xdr:txBody>
    </xdr:sp>
    <xdr:clientData/>
  </xdr:twoCellAnchor>
  <xdr:twoCellAnchor>
    <xdr:from>
      <xdr:col>3</xdr:col>
      <xdr:colOff>19050</xdr:colOff>
      <xdr:row>19</xdr:row>
      <xdr:rowOff>142875</xdr:rowOff>
    </xdr:from>
    <xdr:to>
      <xdr:col>3</xdr:col>
      <xdr:colOff>171450</xdr:colOff>
      <xdr:row>19</xdr:row>
      <xdr:rowOff>142875</xdr:rowOff>
    </xdr:to>
    <xdr:sp macro="" textlink="">
      <xdr:nvSpPr>
        <xdr:cNvPr id="3683" name="Line 6">
          <a:extLst>
            <a:ext uri="{FF2B5EF4-FFF2-40B4-BE49-F238E27FC236}">
              <a16:creationId xmlns:a16="http://schemas.microsoft.com/office/drawing/2014/main" id="{B91B049F-99F6-816A-FCE4-5899D3AD6E12}"/>
            </a:ext>
          </a:extLst>
        </xdr:cNvPr>
        <xdr:cNvSpPr>
          <a:spLocks noChangeShapeType="1"/>
        </xdr:cNvSpPr>
      </xdr:nvSpPr>
      <xdr:spPr bwMode="auto">
        <a:xfrm>
          <a:off x="2305050" y="6515100"/>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28575</xdr:colOff>
      <xdr:row>20</xdr:row>
      <xdr:rowOff>133350</xdr:rowOff>
    </xdr:from>
    <xdr:to>
      <xdr:col>3</xdr:col>
      <xdr:colOff>171450</xdr:colOff>
      <xdr:row>20</xdr:row>
      <xdr:rowOff>133350</xdr:rowOff>
    </xdr:to>
    <xdr:sp macro="" textlink="">
      <xdr:nvSpPr>
        <xdr:cNvPr id="3684" name="Line 7">
          <a:extLst>
            <a:ext uri="{FF2B5EF4-FFF2-40B4-BE49-F238E27FC236}">
              <a16:creationId xmlns:a16="http://schemas.microsoft.com/office/drawing/2014/main" id="{055A5D3D-9E13-6F55-19E0-F07F84246A88}"/>
            </a:ext>
          </a:extLst>
        </xdr:cNvPr>
        <xdr:cNvSpPr>
          <a:spLocks noChangeShapeType="1"/>
        </xdr:cNvSpPr>
      </xdr:nvSpPr>
      <xdr:spPr bwMode="auto">
        <a:xfrm>
          <a:off x="2314575" y="6715125"/>
          <a:ext cx="1428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28575</xdr:colOff>
      <xdr:row>21</xdr:row>
      <xdr:rowOff>142875</xdr:rowOff>
    </xdr:from>
    <xdr:to>
      <xdr:col>3</xdr:col>
      <xdr:colOff>171450</xdr:colOff>
      <xdr:row>21</xdr:row>
      <xdr:rowOff>142875</xdr:rowOff>
    </xdr:to>
    <xdr:sp macro="" textlink="">
      <xdr:nvSpPr>
        <xdr:cNvPr id="3685" name="Line 8">
          <a:extLst>
            <a:ext uri="{FF2B5EF4-FFF2-40B4-BE49-F238E27FC236}">
              <a16:creationId xmlns:a16="http://schemas.microsoft.com/office/drawing/2014/main" id="{8781FB96-5EF9-09E5-3AAC-2CF8FE706475}"/>
            </a:ext>
          </a:extLst>
        </xdr:cNvPr>
        <xdr:cNvSpPr>
          <a:spLocks noChangeShapeType="1"/>
        </xdr:cNvSpPr>
      </xdr:nvSpPr>
      <xdr:spPr bwMode="auto">
        <a:xfrm>
          <a:off x="2314575" y="6934200"/>
          <a:ext cx="1428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28575</xdr:colOff>
      <xdr:row>15</xdr:row>
      <xdr:rowOff>152400</xdr:rowOff>
    </xdr:from>
    <xdr:to>
      <xdr:col>3</xdr:col>
      <xdr:colOff>171450</xdr:colOff>
      <xdr:row>15</xdr:row>
      <xdr:rowOff>152400</xdr:rowOff>
    </xdr:to>
    <xdr:sp macro="" textlink="">
      <xdr:nvSpPr>
        <xdr:cNvPr id="3686" name="Line 36">
          <a:extLst>
            <a:ext uri="{FF2B5EF4-FFF2-40B4-BE49-F238E27FC236}">
              <a16:creationId xmlns:a16="http://schemas.microsoft.com/office/drawing/2014/main" id="{7496B84A-5954-25CD-AEDA-1C14893CBE4B}"/>
            </a:ext>
          </a:extLst>
        </xdr:cNvPr>
        <xdr:cNvSpPr>
          <a:spLocks noChangeShapeType="1"/>
        </xdr:cNvSpPr>
      </xdr:nvSpPr>
      <xdr:spPr bwMode="auto">
        <a:xfrm flipH="1">
          <a:off x="2314575" y="5543550"/>
          <a:ext cx="1428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581025</xdr:colOff>
      <xdr:row>14</xdr:row>
      <xdr:rowOff>266699</xdr:rowOff>
    </xdr:from>
    <xdr:to>
      <xdr:col>9</xdr:col>
      <xdr:colOff>9525</xdr:colOff>
      <xdr:row>16</xdr:row>
      <xdr:rowOff>419100</xdr:rowOff>
    </xdr:to>
    <xdr:sp macro="" textlink="">
      <xdr:nvSpPr>
        <xdr:cNvPr id="11" name="Text Box 37">
          <a:extLst>
            <a:ext uri="{FF2B5EF4-FFF2-40B4-BE49-F238E27FC236}">
              <a16:creationId xmlns:a16="http://schemas.microsoft.com/office/drawing/2014/main" id="{C300F6FD-A7C4-380D-48FB-43E9AE9B1E4E}"/>
            </a:ext>
          </a:extLst>
        </xdr:cNvPr>
        <xdr:cNvSpPr txBox="1">
          <a:spLocks noChangeArrowheads="1"/>
        </xdr:cNvSpPr>
      </xdr:nvSpPr>
      <xdr:spPr bwMode="auto">
        <a:xfrm>
          <a:off x="7829550" y="5067299"/>
          <a:ext cx="3105150" cy="828676"/>
        </a:xfrm>
        <a:prstGeom prst="rect">
          <a:avLst/>
        </a:prstGeom>
        <a:solidFill>
          <a:srgbClr xmlns:mc="http://schemas.openxmlformats.org/markup-compatibility/2006" xmlns:a14="http://schemas.microsoft.com/office/drawing/2010/main" val="FFFFCC" mc:Ignorable="a14" a14:legacySpreadsheetColorIndex="26"/>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0" anchor="t" upright="1"/>
        <a:lstStyle/>
        <a:p>
          <a:pPr algn="ctr" rtl="0">
            <a:defRPr sz="1000"/>
          </a:pPr>
          <a:r>
            <a:rPr lang="de-DE" sz="1200" b="1" i="0" u="none" strike="noStrike" baseline="0">
              <a:solidFill>
                <a:srgbClr val="000000"/>
              </a:solidFill>
              <a:latin typeface="Arial"/>
              <a:cs typeface="Arial"/>
            </a:rPr>
            <a:t>Informationen zur Beitragsberechnung?</a:t>
          </a:r>
          <a:endParaRPr lang="de-DE" sz="1200" b="1" i="0" u="sng"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Jedes Ein- und Ausgabefeld ist mit </a:t>
          </a:r>
        </a:p>
        <a:p>
          <a:pPr algn="ctr" rtl="0">
            <a:defRPr sz="1000"/>
          </a:pPr>
          <a:r>
            <a:rPr lang="de-DE" sz="1200" b="0" i="0" u="none" strike="noStrike" baseline="0">
              <a:solidFill>
                <a:srgbClr val="000000"/>
              </a:solidFill>
              <a:latin typeface="Arial"/>
              <a:cs typeface="Arial"/>
            </a:rPr>
            <a:t>einem Infotext versehen. Einfach </a:t>
          </a:r>
        </a:p>
        <a:p>
          <a:pPr algn="ctr" rtl="0">
            <a:defRPr sz="1000"/>
          </a:pPr>
          <a:r>
            <a:rPr lang="de-DE" sz="1200" b="0" i="0" u="none" strike="noStrike" baseline="0">
              <a:solidFill>
                <a:srgbClr val="000000"/>
              </a:solidFill>
              <a:latin typeface="Arial"/>
              <a:cs typeface="Arial"/>
            </a:rPr>
            <a:t>den Mauszeiger darauf halten.</a:t>
          </a:r>
        </a:p>
        <a:p>
          <a:pPr algn="ctr" rtl="0">
            <a:defRPr sz="1000"/>
          </a:pPr>
          <a:endParaRPr lang="de-DE"/>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tabColor indexed="11"/>
    <pageSetUpPr fitToPage="1"/>
  </sheetPr>
  <dimension ref="A1:M24"/>
  <sheetViews>
    <sheetView tabSelected="1" zoomScaleNormal="100" workbookViewId="0">
      <pane xSplit="14" ySplit="30" topLeftCell="O31" activePane="bottomRight" state="frozen"/>
      <selection pane="topRight" activeCell="O1" sqref="O1"/>
      <selection pane="bottomLeft" activeCell="A33" sqref="A33"/>
      <selection pane="bottomRight" activeCell="C5" sqref="C5"/>
    </sheetView>
  </sheetViews>
  <sheetFormatPr baseColWidth="10" defaultRowHeight="12.75" x14ac:dyDescent="0.2"/>
  <cols>
    <col min="1" max="1" width="3" style="23" customWidth="1"/>
    <col min="2" max="2" width="5.7109375" style="24" customWidth="1"/>
    <col min="3" max="3" width="25.5703125" style="24" customWidth="1"/>
    <col min="4" max="4" width="2.5703125" style="24" customWidth="1"/>
    <col min="5" max="5" width="64.42578125" style="24" customWidth="1"/>
    <col min="6" max="6" width="7.42578125" style="24" customWidth="1"/>
    <col min="7" max="7" width="11.42578125" style="24"/>
    <col min="8" max="8" width="15.140625" style="24" customWidth="1"/>
    <col min="9" max="9" width="28.5703125" style="24" customWidth="1"/>
    <col min="10" max="10" width="5.7109375" style="24" customWidth="1"/>
    <col min="11" max="13" width="11.42578125" style="23"/>
    <col min="14" max="16384" width="11.42578125" style="24"/>
  </cols>
  <sheetData>
    <row r="1" spans="2:10" ht="16.5" customHeight="1" thickBot="1" x14ac:dyDescent="0.25">
      <c r="B1" s="23"/>
      <c r="C1" s="23"/>
      <c r="D1" s="23"/>
      <c r="E1" s="23"/>
      <c r="F1" s="23"/>
      <c r="G1" s="23"/>
      <c r="H1" s="23"/>
      <c r="I1" s="23"/>
      <c r="J1" s="23"/>
    </row>
    <row r="2" spans="2:10" ht="39" customHeight="1" thickTop="1" x14ac:dyDescent="0.2">
      <c r="B2" s="40"/>
      <c r="C2" s="41"/>
      <c r="D2" s="41"/>
      <c r="E2" s="41"/>
      <c r="F2" s="41"/>
      <c r="G2" s="41"/>
      <c r="H2" s="41"/>
      <c r="I2" s="41"/>
      <c r="J2" s="42"/>
    </row>
    <row r="3" spans="2:10" ht="30" customHeight="1" x14ac:dyDescent="0.2">
      <c r="B3" s="25"/>
      <c r="C3" s="56" t="s">
        <v>19</v>
      </c>
      <c r="D3" s="56"/>
      <c r="E3" s="56"/>
      <c r="F3" s="56"/>
      <c r="G3" s="56"/>
      <c r="H3" s="56"/>
      <c r="I3" s="56"/>
      <c r="J3" s="43"/>
    </row>
    <row r="4" spans="2:10" ht="30" customHeight="1" thickBot="1" x14ac:dyDescent="0.25">
      <c r="B4" s="25"/>
      <c r="C4" s="45"/>
      <c r="D4" s="46"/>
      <c r="E4" s="46"/>
      <c r="F4" s="46"/>
      <c r="G4" s="46"/>
      <c r="H4" s="46"/>
      <c r="I4" s="46"/>
      <c r="J4" s="43"/>
    </row>
    <row r="5" spans="2:10" ht="30" customHeight="1" thickBot="1" x14ac:dyDescent="0.25">
      <c r="B5" s="25"/>
      <c r="C5" s="30"/>
      <c r="D5" s="32"/>
      <c r="E5" s="29" t="s">
        <v>16</v>
      </c>
      <c r="F5" s="47"/>
      <c r="G5" s="47"/>
      <c r="H5" s="47"/>
      <c r="I5" s="47"/>
      <c r="J5" s="43"/>
    </row>
    <row r="6" spans="2:10" ht="42.75" customHeight="1" x14ac:dyDescent="0.2">
      <c r="B6" s="25"/>
      <c r="C6" s="34"/>
      <c r="D6" s="35"/>
      <c r="E6" s="31"/>
      <c r="F6" s="28"/>
      <c r="G6" s="28"/>
      <c r="H6" s="28"/>
      <c r="I6" s="28"/>
      <c r="J6" s="43"/>
    </row>
    <row r="7" spans="2:10" ht="35.25" customHeight="1" x14ac:dyDescent="0.2">
      <c r="B7" s="25"/>
      <c r="C7" s="48" t="s">
        <v>17</v>
      </c>
      <c r="D7" s="49"/>
      <c r="E7" s="49"/>
      <c r="F7" s="49"/>
      <c r="G7" s="49"/>
      <c r="H7" s="49"/>
      <c r="I7" s="28"/>
      <c r="J7" s="43"/>
    </row>
    <row r="8" spans="2:10" ht="15.95" customHeight="1" thickBot="1" x14ac:dyDescent="0.25">
      <c r="B8" s="25"/>
      <c r="C8" s="50"/>
      <c r="D8" s="51"/>
      <c r="E8" s="51"/>
      <c r="F8" s="51"/>
      <c r="G8" s="52"/>
      <c r="H8" s="28"/>
      <c r="I8" s="28"/>
      <c r="J8" s="43"/>
    </row>
    <row r="9" spans="2:10" ht="30" customHeight="1" thickBot="1" x14ac:dyDescent="0.25">
      <c r="B9" s="25"/>
      <c r="C9" s="26">
        <f>Basis!G5</f>
        <v>0</v>
      </c>
      <c r="D9" s="53" t="s">
        <v>15</v>
      </c>
      <c r="E9" s="54"/>
      <c r="F9" s="54"/>
      <c r="G9" s="54"/>
      <c r="H9" s="54"/>
      <c r="I9" s="54"/>
      <c r="J9" s="43"/>
    </row>
    <row r="10" spans="2:10" ht="30" customHeight="1" thickBot="1" x14ac:dyDescent="0.25">
      <c r="B10" s="25"/>
      <c r="C10" s="26">
        <f>Basis!G10</f>
        <v>101</v>
      </c>
      <c r="D10" s="38" t="s">
        <v>13</v>
      </c>
      <c r="E10" s="39"/>
      <c r="F10" s="39"/>
      <c r="G10" s="39"/>
      <c r="H10" s="39"/>
      <c r="I10" s="39"/>
      <c r="J10" s="43"/>
    </row>
    <row r="11" spans="2:10" ht="30" customHeight="1" thickBot="1" x14ac:dyDescent="0.25">
      <c r="B11" s="25"/>
      <c r="C11" s="27">
        <f>Basis!G15</f>
        <v>101</v>
      </c>
      <c r="D11" s="53" t="s">
        <v>14</v>
      </c>
      <c r="E11" s="54"/>
      <c r="F11" s="54"/>
      <c r="G11" s="54"/>
      <c r="H11" s="54"/>
      <c r="I11" s="54"/>
      <c r="J11" s="43"/>
    </row>
    <row r="12" spans="2:10" ht="13.5" customHeight="1" thickBot="1" x14ac:dyDescent="0.25">
      <c r="B12" s="33"/>
      <c r="C12" s="55"/>
      <c r="D12" s="55"/>
      <c r="E12" s="55"/>
      <c r="F12" s="55"/>
      <c r="G12" s="55"/>
      <c r="H12" s="55"/>
      <c r="I12" s="55"/>
      <c r="J12" s="44"/>
    </row>
    <row r="13" spans="2:10" ht="13.5" thickTop="1" x14ac:dyDescent="0.2">
      <c r="B13" s="40"/>
      <c r="C13" s="41"/>
      <c r="D13" s="41"/>
      <c r="E13" s="41"/>
      <c r="F13" s="41"/>
      <c r="G13" s="41"/>
      <c r="H13" s="41"/>
      <c r="I13" s="41"/>
      <c r="J13" s="42"/>
    </row>
    <row r="14" spans="2:10" ht="21.75" x14ac:dyDescent="0.2">
      <c r="B14" s="25"/>
      <c r="C14" s="56" t="s">
        <v>18</v>
      </c>
      <c r="D14" s="56"/>
      <c r="E14" s="56"/>
      <c r="F14" s="56"/>
      <c r="G14" s="56"/>
      <c r="H14" s="56"/>
      <c r="I14" s="56"/>
      <c r="J14" s="43"/>
    </row>
    <row r="15" spans="2:10" ht="21" thickBot="1" x14ac:dyDescent="0.25">
      <c r="B15" s="25"/>
      <c r="C15" s="45"/>
      <c r="D15" s="46"/>
      <c r="E15" s="46"/>
      <c r="F15" s="46"/>
      <c r="G15" s="46"/>
      <c r="H15" s="46"/>
      <c r="I15" s="46"/>
      <c r="J15" s="43"/>
    </row>
    <row r="16" spans="2:10" ht="30" customHeight="1" thickBot="1" x14ac:dyDescent="0.25">
      <c r="B16" s="25"/>
      <c r="C16" s="30"/>
      <c r="D16" s="32"/>
      <c r="E16" s="29" t="s">
        <v>16</v>
      </c>
      <c r="F16" s="47"/>
      <c r="G16" s="47"/>
      <c r="H16" s="47"/>
      <c r="I16" s="47"/>
      <c r="J16" s="43"/>
    </row>
    <row r="17" spans="2:10" ht="42.75" customHeight="1" x14ac:dyDescent="0.2">
      <c r="B17" s="25"/>
      <c r="C17" s="34"/>
      <c r="D17" s="35"/>
      <c r="E17" s="31"/>
      <c r="F17" s="28"/>
      <c r="G17" s="28"/>
      <c r="H17" s="28"/>
      <c r="I17" s="28"/>
      <c r="J17" s="43"/>
    </row>
    <row r="18" spans="2:10" ht="35.25" customHeight="1" x14ac:dyDescent="0.2">
      <c r="B18" s="25"/>
      <c r="C18" s="48" t="s">
        <v>17</v>
      </c>
      <c r="D18" s="49"/>
      <c r="E18" s="49"/>
      <c r="F18" s="49"/>
      <c r="G18" s="49"/>
      <c r="H18" s="49"/>
      <c r="I18" s="28"/>
      <c r="J18" s="43"/>
    </row>
    <row r="19" spans="2:10" ht="16.5" thickBot="1" x14ac:dyDescent="0.25">
      <c r="B19" s="25"/>
      <c r="C19" s="50"/>
      <c r="D19" s="51"/>
      <c r="E19" s="51"/>
      <c r="F19" s="51"/>
      <c r="G19" s="52"/>
      <c r="H19" s="28"/>
      <c r="I19" s="28"/>
      <c r="J19" s="43"/>
    </row>
    <row r="20" spans="2:10" ht="20.25" customHeight="1" thickBot="1" x14ac:dyDescent="0.25">
      <c r="B20" s="25"/>
      <c r="C20" s="26">
        <f>Basis!G21</f>
        <v>0</v>
      </c>
      <c r="D20" s="53" t="s">
        <v>15</v>
      </c>
      <c r="E20" s="54"/>
      <c r="F20" s="54"/>
      <c r="G20" s="54"/>
      <c r="H20" s="54"/>
      <c r="I20" s="54"/>
      <c r="J20" s="43"/>
    </row>
    <row r="21" spans="2:10" s="23" customFormat="1" ht="20.25" customHeight="1" thickBot="1" x14ac:dyDescent="0.25">
      <c r="B21" s="25"/>
      <c r="C21" s="26">
        <f>Basis!G26</f>
        <v>140</v>
      </c>
      <c r="D21" s="38" t="s">
        <v>13</v>
      </c>
      <c r="E21" s="39"/>
      <c r="F21" s="39"/>
      <c r="G21" s="39"/>
      <c r="H21" s="39"/>
      <c r="I21" s="39"/>
      <c r="J21" s="43"/>
    </row>
    <row r="22" spans="2:10" ht="20.25" customHeight="1" thickBot="1" x14ac:dyDescent="0.25">
      <c r="B22" s="25"/>
      <c r="C22" s="27">
        <f>Basis!G31</f>
        <v>140</v>
      </c>
      <c r="D22" s="53" t="s">
        <v>14</v>
      </c>
      <c r="E22" s="54"/>
      <c r="F22" s="54"/>
      <c r="G22" s="54"/>
      <c r="H22" s="54"/>
      <c r="I22" s="54"/>
      <c r="J22" s="43"/>
    </row>
    <row r="23" spans="2:10" ht="13.5" thickBot="1" x14ac:dyDescent="0.25">
      <c r="B23" s="33"/>
      <c r="C23" s="55"/>
      <c r="D23" s="55"/>
      <c r="E23" s="55"/>
      <c r="F23" s="55"/>
      <c r="G23" s="55"/>
      <c r="H23" s="55"/>
      <c r="I23" s="55"/>
      <c r="J23" s="44"/>
    </row>
    <row r="24" spans="2:10" ht="13.5" thickTop="1" x14ac:dyDescent="0.2"/>
  </sheetData>
  <sheetProtection algorithmName="SHA-512" hashValue="ZXpZztq/4cvHQKsI+2hUWvTFfldjK1HIf8riC2EhZ4RzAYIB7Dxxn4PI3SWyjBl2vGFZihh/cOJUA651DMOjPg==" saltValue="yUz8qEtyheGm397Nc26ncw==" spinCount="100000" sheet="1" selectLockedCells="1"/>
  <customSheetViews>
    <customSheetView guid="{C96BBD1E-553D-4518-9FAE-7D50E98D59A5}" fitToPage="1">
      <pane xSplit="14" ySplit="32" topLeftCell="O45" activePane="bottomRight" state="frozen"/>
      <selection pane="bottomRight" activeCell="C5" sqref="C5"/>
      <pageMargins left="0.78740157480314965" right="0.78740157480314965" top="0.98425196850393704" bottom="0.98425196850393704" header="0.51181102362204722" footer="0.51181102362204722"/>
      <printOptions horizontalCentered="1" verticalCentered="1"/>
      <pageSetup paperSize="9" scale="64" orientation="landscape" r:id="rId1"/>
      <headerFooter alignWithMargins="0"/>
    </customSheetView>
  </customSheetViews>
  <mergeCells count="22">
    <mergeCell ref="B2:J2"/>
    <mergeCell ref="J3:J12"/>
    <mergeCell ref="F5:I5"/>
    <mergeCell ref="C4:I4"/>
    <mergeCell ref="C3:I3"/>
    <mergeCell ref="D10:I10"/>
    <mergeCell ref="D11:I11"/>
    <mergeCell ref="D9:I9"/>
    <mergeCell ref="C7:H7"/>
    <mergeCell ref="C8:G8"/>
    <mergeCell ref="C12:I12"/>
    <mergeCell ref="D21:I21"/>
    <mergeCell ref="B13:J13"/>
    <mergeCell ref="J14:J23"/>
    <mergeCell ref="C15:I15"/>
    <mergeCell ref="F16:I16"/>
    <mergeCell ref="C18:H18"/>
    <mergeCell ref="C19:G19"/>
    <mergeCell ref="D22:I22"/>
    <mergeCell ref="C23:I23"/>
    <mergeCell ref="C14:I14"/>
    <mergeCell ref="D20:I20"/>
  </mergeCells>
  <phoneticPr fontId="1" type="noConversion"/>
  <printOptions horizontalCentered="1" verticalCentered="1"/>
  <pageMargins left="0.78740157480314965" right="0.78740157480314965" top="0.98425196850393704" bottom="0.98425196850393704" header="0.51181102362204722" footer="0.51181102362204722"/>
  <pageSetup paperSize="9" scale="64" orientation="landscape"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G31"/>
  <sheetViews>
    <sheetView topLeftCell="H1" workbookViewId="0">
      <selection activeCell="G1" sqref="A1:G1048576"/>
    </sheetView>
  </sheetViews>
  <sheetFormatPr baseColWidth="10" defaultRowHeight="12.75" x14ac:dyDescent="0.2"/>
  <cols>
    <col min="1" max="2" width="16.7109375" style="2" hidden="1" customWidth="1"/>
    <col min="3" max="5" width="17.140625" style="2" hidden="1" customWidth="1"/>
    <col min="6" max="7" width="16.7109375" style="2" hidden="1" customWidth="1"/>
    <col min="8" max="16384" width="11.42578125" style="2"/>
  </cols>
  <sheetData>
    <row r="1" spans="1:7" s="36" customFormat="1" ht="18.75" customHeight="1" x14ac:dyDescent="0.2">
      <c r="F1" s="37"/>
      <c r="G1" s="37"/>
    </row>
    <row r="2" spans="1:7" ht="15.75" x14ac:dyDescent="0.25">
      <c r="A2" s="60" t="s">
        <v>2</v>
      </c>
      <c r="B2" s="60"/>
      <c r="C2" s="61"/>
    </row>
    <row r="3" spans="1:7" ht="16.5" thickBot="1" x14ac:dyDescent="0.3">
      <c r="A3" s="57" t="s">
        <v>7</v>
      </c>
      <c r="B3" s="57"/>
      <c r="C3" s="57"/>
      <c r="D3" s="58"/>
      <c r="E3" s="58"/>
      <c r="F3" s="58"/>
      <c r="G3" s="58"/>
    </row>
    <row r="4" spans="1:7" ht="36" x14ac:dyDescent="0.2">
      <c r="A4" s="3" t="s">
        <v>12</v>
      </c>
      <c r="B4" s="4" t="s">
        <v>1</v>
      </c>
      <c r="C4" s="18" t="s">
        <v>4</v>
      </c>
      <c r="D4" s="5" t="s">
        <v>8</v>
      </c>
      <c r="E4" s="18" t="s">
        <v>3</v>
      </c>
      <c r="F4" s="5" t="s">
        <v>10</v>
      </c>
      <c r="G4" s="6" t="s">
        <v>0</v>
      </c>
    </row>
    <row r="5" spans="1:7" ht="15" thickBot="1" x14ac:dyDescent="0.25">
      <c r="A5" s="15">
        <f>Beitragsrechner!C5</f>
        <v>0</v>
      </c>
      <c r="B5" s="16">
        <v>100</v>
      </c>
      <c r="C5" s="7">
        <f>IF(B5&lt;=100,A5*B5/100)</f>
        <v>0</v>
      </c>
      <c r="D5" s="7">
        <f>(IF(C5&lt;=5200,0,IF(C5&lt;=15000,22,IF(C5&lt;=30000,51,IF(C5&lt;=75000,101,IF(C5&lt;=150000,188,282))))))</f>
        <v>0</v>
      </c>
      <c r="E5" s="7">
        <f>IF(A5&lt;15340,0,(A5-15340)*B5%)</f>
        <v>0</v>
      </c>
      <c r="F5" s="7">
        <f>IF(A5&lt;15340,0,(A5-15340)*B5%*0.047%)</f>
        <v>0</v>
      </c>
      <c r="G5" s="8">
        <f>SUM(D5+F5)</f>
        <v>0</v>
      </c>
    </row>
    <row r="6" spans="1:7" ht="14.25" x14ac:dyDescent="0.2">
      <c r="A6" s="20"/>
      <c r="B6" s="21"/>
      <c r="C6" s="20"/>
      <c r="D6" s="20"/>
      <c r="E6" s="20"/>
      <c r="F6" s="20"/>
      <c r="G6" s="20"/>
    </row>
    <row r="7" spans="1:7" ht="14.25" x14ac:dyDescent="0.2">
      <c r="A7" s="9"/>
      <c r="B7" s="22"/>
      <c r="C7" s="9"/>
      <c r="D7" s="9"/>
      <c r="E7" s="9"/>
      <c r="F7" s="9"/>
      <c r="G7" s="9"/>
    </row>
    <row r="8" spans="1:7" ht="16.5" thickBot="1" x14ac:dyDescent="0.3">
      <c r="A8" s="57" t="s">
        <v>5</v>
      </c>
      <c r="B8" s="57"/>
      <c r="C8" s="57"/>
      <c r="D8" s="58"/>
      <c r="E8" s="58"/>
      <c r="F8" s="58"/>
      <c r="G8" s="58"/>
    </row>
    <row r="9" spans="1:7" ht="36" x14ac:dyDescent="0.2">
      <c r="A9" s="3" t="s">
        <v>12</v>
      </c>
      <c r="B9" s="4" t="s">
        <v>1</v>
      </c>
      <c r="C9" s="18" t="s">
        <v>4</v>
      </c>
      <c r="D9" s="5" t="s">
        <v>9</v>
      </c>
      <c r="E9" s="18" t="s">
        <v>3</v>
      </c>
      <c r="F9" s="5" t="s">
        <v>11</v>
      </c>
      <c r="G9" s="6" t="s">
        <v>0</v>
      </c>
    </row>
    <row r="10" spans="1:7" ht="20.25" customHeight="1" thickBot="1" x14ac:dyDescent="0.25">
      <c r="A10" s="14">
        <f>A5</f>
        <v>0</v>
      </c>
      <c r="B10" s="17">
        <f>B5</f>
        <v>100</v>
      </c>
      <c r="C10" s="10">
        <f>IF(B10&lt;=100,A10*B10/100)</f>
        <v>0</v>
      </c>
      <c r="D10" s="10">
        <f>IF(C10&lt;=75000,101,IF(C10&lt;=150000,188,282))</f>
        <v>101</v>
      </c>
      <c r="E10" s="10">
        <f>C10</f>
        <v>0</v>
      </c>
      <c r="F10" s="10">
        <f>E10*0.047%</f>
        <v>0</v>
      </c>
      <c r="G10" s="11">
        <f>SUM(D10+F10)</f>
        <v>101</v>
      </c>
    </row>
    <row r="11" spans="1:7" ht="14.25" x14ac:dyDescent="0.2">
      <c r="A11" s="12"/>
      <c r="B11" s="13"/>
      <c r="C11" s="12"/>
      <c r="D11" s="12"/>
      <c r="E11" s="12"/>
      <c r="F11" s="12"/>
      <c r="G11" s="12"/>
    </row>
    <row r="12" spans="1:7" x14ac:dyDescent="0.2">
      <c r="A12" s="1"/>
      <c r="B12" s="1"/>
      <c r="C12" s="1"/>
      <c r="D12" s="1"/>
      <c r="E12" s="1"/>
      <c r="F12" s="1"/>
      <c r="G12" s="1"/>
    </row>
    <row r="13" spans="1:7" ht="16.5" thickBot="1" x14ac:dyDescent="0.3">
      <c r="A13" s="59" t="s">
        <v>6</v>
      </c>
      <c r="B13" s="58"/>
      <c r="C13" s="58"/>
      <c r="D13" s="58"/>
      <c r="E13" s="58"/>
      <c r="F13" s="58"/>
      <c r="G13" s="58"/>
    </row>
    <row r="14" spans="1:7" ht="36" x14ac:dyDescent="0.2">
      <c r="A14" s="3" t="s">
        <v>12</v>
      </c>
      <c r="B14" s="4" t="s">
        <v>1</v>
      </c>
      <c r="C14" s="18" t="s">
        <v>4</v>
      </c>
      <c r="D14" s="5" t="s">
        <v>8</v>
      </c>
      <c r="E14" s="18" t="s">
        <v>3</v>
      </c>
      <c r="F14" s="5" t="s">
        <v>11</v>
      </c>
      <c r="G14" s="6" t="s">
        <v>0</v>
      </c>
    </row>
    <row r="15" spans="1:7" ht="20.25" customHeight="1" thickBot="1" x14ac:dyDescent="0.25">
      <c r="A15" s="14">
        <f>A5</f>
        <v>0</v>
      </c>
      <c r="B15" s="17">
        <f>B5</f>
        <v>100</v>
      </c>
      <c r="C15" s="10">
        <f>IF(B15&lt;=100,A15*B15/100)</f>
        <v>0</v>
      </c>
      <c r="D15" s="10">
        <f>IF(C15&lt;=75000,101,IF(C15&lt;=150000,188,282))</f>
        <v>101</v>
      </c>
      <c r="E15" s="10">
        <f>IF(A15&gt;15340,(A15-15340)*B15%,0)</f>
        <v>0</v>
      </c>
      <c r="F15" s="10">
        <f>IF(A15&lt;15340,0,(A15-15340)*B15%*0.047%)</f>
        <v>0</v>
      </c>
      <c r="G15" s="11">
        <f>SUM(D15+F15)</f>
        <v>101</v>
      </c>
    </row>
    <row r="16" spans="1:7" ht="14.25" x14ac:dyDescent="0.2">
      <c r="A16" s="12"/>
      <c r="B16" s="19"/>
      <c r="C16" s="12"/>
      <c r="D16" s="12"/>
      <c r="E16" s="12"/>
      <c r="F16" s="12"/>
      <c r="G16" s="12"/>
    </row>
    <row r="18" spans="1:7" ht="15.75" x14ac:dyDescent="0.25">
      <c r="A18" s="60" t="s">
        <v>2</v>
      </c>
      <c r="B18" s="60"/>
      <c r="C18" s="61"/>
    </row>
    <row r="19" spans="1:7" ht="16.5" thickBot="1" x14ac:dyDescent="0.3">
      <c r="A19" s="57" t="s">
        <v>7</v>
      </c>
      <c r="B19" s="57"/>
      <c r="C19" s="57"/>
      <c r="D19" s="58"/>
      <c r="E19" s="58"/>
      <c r="F19" s="58"/>
      <c r="G19" s="58"/>
    </row>
    <row r="20" spans="1:7" ht="36" x14ac:dyDescent="0.2">
      <c r="A20" s="3" t="s">
        <v>12</v>
      </c>
      <c r="B20" s="4" t="s">
        <v>1</v>
      </c>
      <c r="C20" s="18" t="s">
        <v>4</v>
      </c>
      <c r="D20" s="5" t="s">
        <v>8</v>
      </c>
      <c r="E20" s="18" t="s">
        <v>3</v>
      </c>
      <c r="F20" s="5" t="s">
        <v>10</v>
      </c>
      <c r="G20" s="6" t="s">
        <v>0</v>
      </c>
    </row>
    <row r="21" spans="1:7" ht="15" thickBot="1" x14ac:dyDescent="0.25">
      <c r="A21" s="15">
        <f>Beitragsrechner!C16</f>
        <v>0</v>
      </c>
      <c r="B21" s="16">
        <v>100</v>
      </c>
      <c r="C21" s="7">
        <f>IF(B21&lt;=100,A21*B21/100)</f>
        <v>0</v>
      </c>
      <c r="D21" s="7">
        <f>(IF(C21&lt;=5200,0,IF(C21&lt;=15000,30,IF(C21&lt;=30000,70,IF(C21&lt;=75000,140,IF(C21&lt;=150000,260,390))))))</f>
        <v>0</v>
      </c>
      <c r="E21" s="7">
        <f>IF(A21&lt;15340,0,(A21-15340)*B21%)</f>
        <v>0</v>
      </c>
      <c r="F21" s="7">
        <f>IF(A21&lt;15340,0,(A21-15340)*B21%*0.065%)</f>
        <v>0</v>
      </c>
      <c r="G21" s="8">
        <f>SUM(D21+F21)</f>
        <v>0</v>
      </c>
    </row>
    <row r="22" spans="1:7" ht="14.25" x14ac:dyDescent="0.2">
      <c r="A22" s="20"/>
      <c r="B22" s="21"/>
      <c r="C22" s="20"/>
      <c r="D22" s="20"/>
      <c r="E22" s="20"/>
      <c r="F22" s="20"/>
      <c r="G22" s="20"/>
    </row>
    <row r="23" spans="1:7" ht="14.25" x14ac:dyDescent="0.2">
      <c r="A23" s="9"/>
      <c r="B23" s="22"/>
      <c r="C23" s="9"/>
      <c r="D23" s="9"/>
      <c r="E23" s="9"/>
      <c r="F23" s="9"/>
      <c r="G23" s="9"/>
    </row>
    <row r="24" spans="1:7" ht="16.5" thickBot="1" x14ac:dyDescent="0.3">
      <c r="A24" s="57" t="s">
        <v>5</v>
      </c>
      <c r="B24" s="57"/>
      <c r="C24" s="57"/>
      <c r="D24" s="58"/>
      <c r="E24" s="58"/>
      <c r="F24" s="58"/>
      <c r="G24" s="58"/>
    </row>
    <row r="25" spans="1:7" ht="36" x14ac:dyDescent="0.2">
      <c r="A25" s="3" t="s">
        <v>12</v>
      </c>
      <c r="B25" s="4" t="s">
        <v>1</v>
      </c>
      <c r="C25" s="18" t="s">
        <v>4</v>
      </c>
      <c r="D25" s="5" t="s">
        <v>9</v>
      </c>
      <c r="E25" s="18" t="s">
        <v>3</v>
      </c>
      <c r="F25" s="5" t="s">
        <v>11</v>
      </c>
      <c r="G25" s="6" t="s">
        <v>0</v>
      </c>
    </row>
    <row r="26" spans="1:7" ht="15" thickBot="1" x14ac:dyDescent="0.25">
      <c r="A26" s="14">
        <f>A21</f>
        <v>0</v>
      </c>
      <c r="B26" s="17">
        <f>B21</f>
        <v>100</v>
      </c>
      <c r="C26" s="10">
        <f>IF(B26&lt;=100,A26*B26/100)</f>
        <v>0</v>
      </c>
      <c r="D26" s="10">
        <f>IF(C26&lt;=75000,140,IF(C26&lt;=150000,260,390))</f>
        <v>140</v>
      </c>
      <c r="E26" s="10">
        <f>C26</f>
        <v>0</v>
      </c>
      <c r="F26" s="10">
        <f>E26*0.065%</f>
        <v>0</v>
      </c>
      <c r="G26" s="11">
        <f>SUM(D26+F26)</f>
        <v>140</v>
      </c>
    </row>
    <row r="27" spans="1:7" ht="14.25" x14ac:dyDescent="0.2">
      <c r="A27" s="12"/>
      <c r="B27" s="13"/>
      <c r="C27" s="12"/>
      <c r="D27" s="12"/>
      <c r="E27" s="12"/>
      <c r="F27" s="12"/>
      <c r="G27" s="12"/>
    </row>
    <row r="28" spans="1:7" x14ac:dyDescent="0.2">
      <c r="A28" s="1"/>
      <c r="B28" s="1"/>
      <c r="C28" s="1"/>
      <c r="D28" s="1"/>
      <c r="E28" s="1"/>
      <c r="F28" s="1"/>
      <c r="G28" s="1"/>
    </row>
    <row r="29" spans="1:7" ht="16.5" thickBot="1" x14ac:dyDescent="0.3">
      <c r="A29" s="59" t="s">
        <v>6</v>
      </c>
      <c r="B29" s="58"/>
      <c r="C29" s="58"/>
      <c r="D29" s="58"/>
      <c r="E29" s="58"/>
      <c r="F29" s="58"/>
      <c r="G29" s="58"/>
    </row>
    <row r="30" spans="1:7" ht="36" x14ac:dyDescent="0.2">
      <c r="A30" s="3" t="s">
        <v>12</v>
      </c>
      <c r="B30" s="4" t="s">
        <v>1</v>
      </c>
      <c r="C30" s="18" t="s">
        <v>4</v>
      </c>
      <c r="D30" s="5" t="s">
        <v>8</v>
      </c>
      <c r="E30" s="18" t="s">
        <v>3</v>
      </c>
      <c r="F30" s="5" t="s">
        <v>11</v>
      </c>
      <c r="G30" s="6" t="s">
        <v>0</v>
      </c>
    </row>
    <row r="31" spans="1:7" ht="15" thickBot="1" x14ac:dyDescent="0.25">
      <c r="A31" s="14">
        <f>A21</f>
        <v>0</v>
      </c>
      <c r="B31" s="17">
        <f>B21</f>
        <v>100</v>
      </c>
      <c r="C31" s="10">
        <f>IF(B31&lt;=100,A31*B31/100)</f>
        <v>0</v>
      </c>
      <c r="D31" s="10">
        <f>IF(C31&lt;=75000,140,IF(C31&lt;=150000,260,390))</f>
        <v>140</v>
      </c>
      <c r="E31" s="10">
        <f>IF(A31&gt;15340,(A31-15340)*B31%,0)</f>
        <v>0</v>
      </c>
      <c r="F31" s="10">
        <f>IF(A31&lt;15340,0,(A31-15340)*B31%*0.065%)</f>
        <v>0</v>
      </c>
      <c r="G31" s="11">
        <f>SUM(D31+F31)</f>
        <v>140</v>
      </c>
    </row>
  </sheetData>
  <customSheetViews>
    <customSheetView guid="{C96BBD1E-553D-4518-9FAE-7D50E98D59A5}" hiddenColumns="1" state="hidden" topLeftCell="H1">
      <selection activeCell="G1" sqref="A1:G65536"/>
      <pageMargins left="0.78740157499999996" right="0.78740157499999996" top="0.984251969" bottom="0.984251969" header="0.4921259845" footer="0.4921259845"/>
      <pageSetup paperSize="9" orientation="landscape" r:id="rId1"/>
      <headerFooter alignWithMargins="0"/>
    </customSheetView>
  </customSheetViews>
  <mergeCells count="8">
    <mergeCell ref="A24:G24"/>
    <mergeCell ref="A29:G29"/>
    <mergeCell ref="A2:C2"/>
    <mergeCell ref="A3:G3"/>
    <mergeCell ref="A13:G13"/>
    <mergeCell ref="A8:G8"/>
    <mergeCell ref="A18:C18"/>
    <mergeCell ref="A19:G19"/>
  </mergeCells>
  <phoneticPr fontId="1" type="noConversion"/>
  <pageMargins left="0.78740157499999996" right="0.78740157499999996" top="0.984251969" bottom="0.984251969" header="0.4921259845" footer="0.4921259845"/>
  <pageSetup paperSize="9" orientation="landscape" r:id="rId2"/>
  <headerFooter alignWithMargins="0"/>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Beitragsrechner</vt:lpstr>
      <vt:lpstr>Basis</vt:lpstr>
    </vt:vector>
  </TitlesOfParts>
  <Manager>Dr. Horst Schrage</Manager>
  <Company>IHK Hannover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Beitragsrechner IHK Hannover</dc:title>
  <dc:subject>Beitrag</dc:subject>
  <dc:creator>Christian Ehrhardt</dc:creator>
  <cp:keywords>Beitrag</cp:keywords>
  <dc:description>Betaversion 1.9</dc:description>
  <cp:lastModifiedBy>Laukert, Ralf</cp:lastModifiedBy>
  <cp:lastPrinted>2011-02-17T13:07:00Z</cp:lastPrinted>
  <dcterms:created xsi:type="dcterms:W3CDTF">2011-02-02T08:01:16Z</dcterms:created>
  <dcterms:modified xsi:type="dcterms:W3CDTF">2025-01-10T06:08:20Z</dcterms:modified>
  <cp:category>Beitrag</cp:category>
</cp:coreProperties>
</file>