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Lumma\Grundsteuer\"/>
    </mc:Choice>
  </mc:AlternateContent>
  <xr:revisionPtr revIDLastSave="0" documentId="13_ncr:1_{1760B2FC-1D8C-455C-AC95-0EB6D2809968}" xr6:coauthVersionLast="47" xr6:coauthVersionMax="47" xr10:uidLastSave="{00000000-0000-0000-0000-000000000000}"/>
  <workbookProtection workbookAlgorithmName="SHA-512" workbookHashValue="3YPa06Ey6FJ1uuKaR6WvD8qK+o/s9MsyGziOLO4zBDnpiaDUhNftLOlWZBc3hYknofKJ2E0Rp42wlIY69cyr/A==" workbookSaltValue="BX9WZIIUWfgtfxucHc6waA==" workbookSpinCount="100000" lockStructure="1"/>
  <bookViews>
    <workbookView xWindow="-120" yWindow="-120" windowWidth="29040" windowHeight="15720" xr2:uid="{00000000-000D-0000-FFFF-FFFF00000000}"/>
  </bookViews>
  <sheets>
    <sheet name="Berechnungstool 2025" sheetId="37" r:id="rId1"/>
    <sheet name="Liste" sheetId="40" state="hidden" r:id="rId2"/>
    <sheet name="Berechnungstool 2024" sheetId="9" state="hidden" r:id="rId3"/>
    <sheet name="Datenbasis 2025" sheetId="38" state="hidden" r:id="rId4"/>
    <sheet name="Entwicklung der Gewerbesteuer" sheetId="39" r:id="rId5"/>
    <sheet name="Grafik" sheetId="17" state="hidden" r:id="rId6"/>
  </sheets>
  <definedNames>
    <definedName name="_xlnm.Print_Area" localSheetId="2">'Berechnungstool 2024'!$B$2:$H$36</definedName>
    <definedName name="_xlnm.Print_Area" localSheetId="0">'Berechnungstool 2025'!$B$2:$H$37</definedName>
    <definedName name="_xlnm.Print_Area" localSheetId="5">Grafik!$B$7:$AF$96</definedName>
    <definedName name="Z_B6552C68_4AE0_4344_BA51_40BC9ED124FB_.wvu.Cols" localSheetId="2" hidden="1">'Berechnungstool 2024'!#REF!</definedName>
    <definedName name="Z_B6552C68_4AE0_4344_BA51_40BC9ED124FB_.wvu.Cols" localSheetId="0" hidden="1">'Berechnungstool 2025'!#REF!</definedName>
    <definedName name="Z_B6552C68_4AE0_4344_BA51_40BC9ED124FB_.wvu.PrintArea" localSheetId="2" hidden="1">'Berechnungstool 2024'!$B$2:$H$36</definedName>
    <definedName name="Z_B6552C68_4AE0_4344_BA51_40BC9ED124FB_.wvu.PrintArea" localSheetId="0" hidden="1">'Berechnungstool 2025'!$B$2:$H$37</definedName>
    <definedName name="Z_B6552C68_4AE0_4344_BA51_40BC9ED124FB_.wvu.PrintArea" localSheetId="5" hidden="1">Grafik!$B$7:$AF$96</definedName>
  </definedNames>
  <calcPr calcId="191029"/>
  <customWorkbookViews>
    <customWorkbookView name="Internet" guid="{B6552C68-4AE0-4344-BA51-40BC9ED124FB}" maximized="1" windowWidth="1916" windowHeight="827" activeSheetId="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38" l="1"/>
  <c r="I23" i="38"/>
  <c r="H23" i="38"/>
  <c r="G23" i="38"/>
  <c r="F23" i="38"/>
  <c r="E23" i="38"/>
  <c r="D23" i="38"/>
  <c r="J39" i="38"/>
  <c r="I39" i="38"/>
  <c r="H39" i="38"/>
  <c r="G39" i="38"/>
  <c r="F39" i="38"/>
  <c r="E39" i="38"/>
  <c r="D39" i="38"/>
  <c r="C39" i="38"/>
  <c r="J38" i="38"/>
  <c r="I38" i="38"/>
  <c r="H38" i="38"/>
  <c r="G38" i="38"/>
  <c r="F38" i="38"/>
  <c r="E38" i="38"/>
  <c r="D38" i="38"/>
  <c r="C38" i="38"/>
  <c r="J37" i="38"/>
  <c r="I37" i="38"/>
  <c r="H37" i="38"/>
  <c r="G37" i="38"/>
  <c r="F37" i="38"/>
  <c r="E37" i="38"/>
  <c r="D37" i="38"/>
  <c r="C37" i="38"/>
  <c r="J36" i="38"/>
  <c r="I36" i="38"/>
  <c r="H36" i="38"/>
  <c r="G36" i="38"/>
  <c r="F36" i="38"/>
  <c r="E36" i="38"/>
  <c r="D36" i="38"/>
  <c r="C36" i="38"/>
  <c r="J35" i="38"/>
  <c r="I35" i="38"/>
  <c r="H35" i="38"/>
  <c r="G35" i="38"/>
  <c r="F35" i="38"/>
  <c r="E35" i="38"/>
  <c r="D35" i="38"/>
  <c r="C35" i="38"/>
  <c r="J34" i="38"/>
  <c r="I34" i="38"/>
  <c r="H34" i="38"/>
  <c r="G34" i="38"/>
  <c r="F34" i="38"/>
  <c r="E34" i="38"/>
  <c r="D34" i="38"/>
  <c r="C34" i="38"/>
  <c r="J33" i="38"/>
  <c r="I33" i="38"/>
  <c r="H33" i="38"/>
  <c r="G33" i="38"/>
  <c r="F33" i="38"/>
  <c r="E33" i="38"/>
  <c r="D33" i="38"/>
  <c r="C33" i="38"/>
  <c r="J32" i="38"/>
  <c r="I32" i="38"/>
  <c r="H32" i="38"/>
  <c r="G32" i="38"/>
  <c r="F32" i="38"/>
  <c r="E32" i="38"/>
  <c r="D32" i="38"/>
  <c r="C32" i="38"/>
  <c r="J31" i="38"/>
  <c r="I31" i="38"/>
  <c r="H31" i="38"/>
  <c r="G31" i="38"/>
  <c r="F31" i="38"/>
  <c r="E31" i="38"/>
  <c r="D31" i="38"/>
  <c r="C31" i="38"/>
  <c r="J30" i="38"/>
  <c r="I30" i="38"/>
  <c r="H30" i="38"/>
  <c r="G30" i="38"/>
  <c r="F30" i="38"/>
  <c r="E30" i="38"/>
  <c r="D30" i="38"/>
  <c r="C30" i="38"/>
  <c r="J29" i="38"/>
  <c r="I29" i="38"/>
  <c r="H29" i="38"/>
  <c r="G29" i="38"/>
  <c r="F29" i="38"/>
  <c r="E29" i="38"/>
  <c r="D29" i="38"/>
  <c r="C29" i="38"/>
  <c r="J28" i="38"/>
  <c r="I28" i="38"/>
  <c r="H28" i="38"/>
  <c r="G28" i="38"/>
  <c r="F28" i="38"/>
  <c r="E28" i="38"/>
  <c r="D28" i="38"/>
  <c r="C28" i="38"/>
  <c r="J27" i="38"/>
  <c r="I27" i="38"/>
  <c r="H27" i="38"/>
  <c r="G27" i="38"/>
  <c r="F27" i="38"/>
  <c r="E27" i="38"/>
  <c r="D27" i="38"/>
  <c r="C27" i="38"/>
  <c r="J26" i="38"/>
  <c r="I26" i="38"/>
  <c r="H26" i="38"/>
  <c r="G26" i="38"/>
  <c r="F26" i="38"/>
  <c r="E26" i="38"/>
  <c r="D26" i="38"/>
  <c r="C26" i="38"/>
  <c r="J25" i="38"/>
  <c r="I25" i="38"/>
  <c r="H25" i="38"/>
  <c r="G25" i="38"/>
  <c r="F25" i="38"/>
  <c r="E25" i="38"/>
  <c r="D25" i="38"/>
  <c r="C25" i="38"/>
  <c r="J24" i="38"/>
  <c r="I24" i="38"/>
  <c r="H24" i="38"/>
  <c r="G24" i="38"/>
  <c r="F24" i="38"/>
  <c r="E24" i="38"/>
  <c r="D24" i="38"/>
  <c r="C24" i="38"/>
  <c r="C23" i="38"/>
  <c r="B29" i="38"/>
  <c r="B26" i="38"/>
  <c r="B38" i="38"/>
  <c r="B37" i="38"/>
  <c r="B36" i="38"/>
  <c r="B35" i="38"/>
  <c r="B34" i="38"/>
  <c r="B33" i="38"/>
  <c r="B32" i="38"/>
  <c r="B31" i="38"/>
  <c r="B30" i="38"/>
  <c r="B28" i="38"/>
  <c r="B27" i="38"/>
  <c r="B25" i="38"/>
  <c r="B24" i="38"/>
  <c r="B23" i="38"/>
  <c r="C27" i="37" l="1"/>
  <c r="C24" i="37"/>
  <c r="H27" i="37"/>
  <c r="H24" i="37"/>
  <c r="F27" i="37"/>
  <c r="F24" i="37"/>
  <c r="C20" i="37" l="1"/>
  <c r="D24" i="37"/>
  <c r="D27" i="37"/>
  <c r="D36" i="37"/>
  <c r="D35" i="37"/>
  <c r="D34" i="37"/>
  <c r="D33" i="37"/>
  <c r="D32" i="37"/>
  <c r="D31" i="37"/>
  <c r="D30" i="37"/>
  <c r="D29" i="37"/>
  <c r="D28" i="37"/>
  <c r="D26" i="37"/>
  <c r="D25" i="37"/>
  <c r="D23" i="37"/>
  <c r="D22" i="37"/>
  <c r="D21" i="37"/>
  <c r="D30" i="9"/>
  <c r="D26" i="9"/>
  <c r="D25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D35" i="9"/>
  <c r="D34" i="9"/>
  <c r="D33" i="9"/>
  <c r="D32" i="9"/>
  <c r="D31" i="9"/>
  <c r="D29" i="9"/>
  <c r="D28" i="9"/>
  <c r="D27" i="9"/>
  <c r="D24" i="9"/>
  <c r="D23" i="9"/>
  <c r="D22" i="9"/>
  <c r="D21" i="9"/>
  <c r="D20" i="9"/>
  <c r="D20" i="37" l="1"/>
  <c r="C19" i="9"/>
  <c r="E19" i="9"/>
  <c r="G19" i="9"/>
  <c r="F19" i="9"/>
  <c r="D19" i="9" l="1"/>
  <c r="H1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Nicolas Schruff</author>
  </authors>
  <commentList>
    <comment ref="B237" authorId="0" shapeId="0" xr:uid="{C91ABBDC-49F6-410B-A8C6-6E094B10A240}">
      <text>
        <r>
          <rPr>
            <b/>
            <sz val="10"/>
            <color indexed="81"/>
            <rFont val="Tahoma"/>
            <family val="2"/>
          </rPr>
          <t>Nicolas Schruff:</t>
        </r>
        <r>
          <rPr>
            <sz val="10"/>
            <color indexed="81"/>
            <rFont val="Tahoma"/>
            <family val="2"/>
          </rPr>
          <t xml:space="preserve">
In diesen Feldern müssen die Daten des aktuellen Jahres eingetragen werden, da diese das Berechnungsmodul füttern. Die Daten des Vorjahres müssen im Tabellenblatt Vergleich 2009_... Eingetragen werden.</t>
        </r>
      </text>
    </comment>
  </commentList>
</comments>
</file>

<file path=xl/sharedStrings.xml><?xml version="1.0" encoding="utf-8"?>
<sst xmlns="http://schemas.openxmlformats.org/spreadsheetml/2006/main" count="112" uniqueCount="58">
  <si>
    <t>Kalletal</t>
  </si>
  <si>
    <t>Schieder-Schwalenberg</t>
  </si>
  <si>
    <t>Augustdorf</t>
  </si>
  <si>
    <t>Bad Salzuflen</t>
  </si>
  <si>
    <t>Barntrup</t>
  </si>
  <si>
    <t>Detmold</t>
  </si>
  <si>
    <t>Dörentrup</t>
  </si>
  <si>
    <t>Lage</t>
  </si>
  <si>
    <t>Lemgo</t>
  </si>
  <si>
    <t>Leopoldshöhe</t>
  </si>
  <si>
    <t>Lügde</t>
  </si>
  <si>
    <t>Oerlinghausen</t>
  </si>
  <si>
    <t>Schlangen</t>
  </si>
  <si>
    <t>Extertal</t>
  </si>
  <si>
    <t>Horn Bad-Meinberg</t>
  </si>
  <si>
    <t xml:space="preserve"> Kreis Lippe Ø</t>
  </si>
  <si>
    <t xml:space="preserve"> Bad Salzuflen</t>
  </si>
  <si>
    <t xml:space="preserve"> Barntrup</t>
  </si>
  <si>
    <t xml:space="preserve"> Blomberg</t>
  </si>
  <si>
    <t xml:space="preserve"> Extertal</t>
  </si>
  <si>
    <t xml:space="preserve"> Horn-Bad Meinberg</t>
  </si>
  <si>
    <t xml:space="preserve"> Kalletal</t>
  </si>
  <si>
    <t xml:space="preserve"> Lage</t>
  </si>
  <si>
    <t xml:space="preserve"> Lügde</t>
  </si>
  <si>
    <t xml:space="preserve"> Schieder-Schwalenberg</t>
  </si>
  <si>
    <t xml:space="preserve"> Schlangen</t>
  </si>
  <si>
    <t xml:space="preserve"> Augustdorf</t>
  </si>
  <si>
    <t xml:space="preserve"> Detmold</t>
  </si>
  <si>
    <t xml:space="preserve"> Dörentrup</t>
  </si>
  <si>
    <t xml:space="preserve"> Lemgo</t>
  </si>
  <si>
    <t xml:space="preserve"> Leopoldshöhe</t>
  </si>
  <si>
    <t xml:space="preserve"> Oerlinghausen</t>
  </si>
  <si>
    <t>Die entsprechend ihrer eingegebenen Werte günstigsten bzw. teuersten Kommunen werden farbig hervorgehoben.</t>
  </si>
  <si>
    <t xml:space="preserve">Blomberg </t>
  </si>
  <si>
    <t>Eingabefeld:</t>
  </si>
  <si>
    <t>Summe
Grundsteuer B</t>
  </si>
  <si>
    <t>Wohngrundstücke</t>
  </si>
  <si>
    <t>Nichtwohngrundstücke</t>
  </si>
  <si>
    <t>Hebesatz*</t>
  </si>
  <si>
    <t>einheitliche Hebesätze*</t>
  </si>
  <si>
    <t>Differenzierte Hebesätze*</t>
  </si>
  <si>
    <t xml:space="preserve"> IHK-Grundsteuer B
 Vergleichsrechner 2025</t>
  </si>
  <si>
    <r>
      <t xml:space="preserve">Grundsteuermessbetrag </t>
    </r>
    <r>
      <rPr>
        <sz val="9"/>
        <color rgb="FF193C7D"/>
        <rFont val="Arial"/>
        <family val="2"/>
      </rPr>
      <t xml:space="preserve">
</t>
    </r>
    <r>
      <rPr>
        <b/>
        <sz val="11"/>
        <color rgb="FF193C7D"/>
        <rFont val="Arial"/>
        <family val="2"/>
      </rPr>
      <t>zum 1.1.2025 in Euro</t>
    </r>
  </si>
  <si>
    <r>
      <t xml:space="preserve"> © IHK Lippe zu Detmold - Stand: 19. September 2024                   * </t>
    </r>
    <r>
      <rPr>
        <sz val="8"/>
        <color indexed="9"/>
        <rFont val="Arial"/>
        <family val="2"/>
      </rPr>
      <t>Die Höhe beruht auf Berechnungen des Landes NRW  für aufkommensneutrale Hebesätze.</t>
    </r>
  </si>
  <si>
    <t xml:space="preserve"> © IHK Lippe zu Detmold - Stand: 25. Februar 2025</t>
  </si>
  <si>
    <t>Hebesatz</t>
  </si>
  <si>
    <t>Kommune</t>
  </si>
  <si>
    <t>Grundsteuer B [Euro]</t>
  </si>
  <si>
    <t>Grundsteuer B Hebesatz</t>
  </si>
  <si>
    <t>Differenzierte Hebesätze für</t>
  </si>
  <si>
    <t>Nicht-Wohngrundstücke</t>
  </si>
  <si>
    <t>Die höchsten und niedrigsten Werte werden farbig hervorgehoben.</t>
  </si>
  <si>
    <t>nein</t>
  </si>
  <si>
    <t xml:space="preserve">Wohngrundstück? </t>
  </si>
  <si>
    <t>ja</t>
  </si>
  <si>
    <t>Hebesatz für Wohn- und Nicht-Wohngrundstücke</t>
  </si>
  <si>
    <t>Ø Kreis Lippe</t>
  </si>
  <si>
    <r>
      <t xml:space="preserve">Grundsteuermessbetrag alt 
in Euro </t>
    </r>
    <r>
      <rPr>
        <sz val="11"/>
        <color rgb="FF193C7D"/>
        <rFont val="Arial"/>
        <family val="2"/>
      </rPr>
      <t>(nur für Vergleich)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</si>
</sst>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DM&quot;_-;\-* #,##0.00\ &quot;DM&quot;_-;_-* &quot;-&quot;??\ &quot;DM&quot;_-;_-@_-"/>
    <numFmt numFmtId="165" formatCode="#,##0.00\ [$€-1]"/>
    <numFmt numFmtId="166" formatCode="_-* #,##0.00\ [$€-407]_-;\-* #,##0.00\ [$€-407]_-;_-* &quot;-&quot;??\ [$€-407]_-;_-@_-"/>
    <numFmt numFmtId="167" formatCode="0.00\ &quot;€&quot;"/>
    <numFmt numFmtId="168" formatCode="#,##0.00\ &quot;€&quot;"/>
  </numFmts>
  <fonts count="3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color indexed="9"/>
      <name val="Arial"/>
      <family val="2"/>
    </font>
    <font>
      <sz val="10"/>
      <color theme="1"/>
      <name val="Arial"/>
      <family val="2"/>
    </font>
    <font>
      <b/>
      <sz val="9"/>
      <color rgb="FF193C7D"/>
      <name val="Arial"/>
      <family val="2"/>
    </font>
    <font>
      <b/>
      <sz val="10"/>
      <color theme="0"/>
      <name val="Arial"/>
      <family val="2"/>
    </font>
    <font>
      <b/>
      <sz val="10"/>
      <color rgb="FF193C7D"/>
      <name val="Arial"/>
      <family val="2"/>
    </font>
    <font>
      <sz val="10"/>
      <color rgb="FF193C7D"/>
      <name val="Arial"/>
      <family val="2"/>
    </font>
    <font>
      <b/>
      <sz val="8"/>
      <color rgb="FF193C7D"/>
      <name val="Arial"/>
      <family val="2"/>
    </font>
    <font>
      <sz val="8"/>
      <color rgb="FF193C7D"/>
      <name val="Arial"/>
      <family val="2"/>
    </font>
    <font>
      <sz val="9"/>
      <color rgb="FF193C7D"/>
      <name val="Arial"/>
      <family val="2"/>
    </font>
    <font>
      <sz val="10"/>
      <color theme="0"/>
      <name val="Arial"/>
      <family val="2"/>
    </font>
    <font>
      <b/>
      <sz val="16"/>
      <color rgb="FF193C7D"/>
      <name val="Arial"/>
      <family val="2"/>
    </font>
    <font>
      <b/>
      <sz val="11"/>
      <color rgb="FF193C7D"/>
      <name val="Arial"/>
      <family val="2"/>
    </font>
    <font>
      <sz val="11"/>
      <color rgb="FF193C7D"/>
      <name val="Arial"/>
      <family val="2"/>
    </font>
    <font>
      <sz val="10"/>
      <color rgb="FF4B6EAF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193C7D"/>
      <name val="Arial"/>
      <family val="2"/>
    </font>
    <font>
      <sz val="12"/>
      <color theme="1"/>
      <name val="Calibri"/>
      <family val="2"/>
      <scheme val="minor"/>
    </font>
    <font>
      <b/>
      <sz val="22"/>
      <color rgb="FF193C7D"/>
      <name val="Arial"/>
      <family val="2"/>
    </font>
    <font>
      <sz val="22"/>
      <name val="Arial"/>
      <family val="2"/>
    </font>
    <font>
      <i/>
      <sz val="10"/>
      <color rgb="FF819BC9"/>
      <name val="Arial"/>
      <family val="2"/>
    </font>
    <font>
      <b/>
      <i/>
      <sz val="10"/>
      <color rgb="FF819BC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4DBE2"/>
        <bgColor indexed="64"/>
      </patternFill>
    </fill>
    <fill>
      <patternFill patternType="solid">
        <fgColor rgb="FF193C7D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193C7D"/>
        <bgColor theme="0"/>
      </patternFill>
    </fill>
    <fill>
      <patternFill patternType="solid">
        <fgColor rgb="FFEBEBEB"/>
        <bgColor rgb="FF193C7D"/>
      </patternFill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/>
      <diagonal/>
    </border>
    <border>
      <left style="dashed">
        <color theme="0"/>
      </left>
      <right style="thick">
        <color theme="0"/>
      </right>
      <top style="thick">
        <color theme="0"/>
      </top>
      <bottom style="dashed">
        <color theme="0"/>
      </bottom>
      <diagonal/>
    </border>
    <border>
      <left style="thick">
        <color theme="0"/>
      </left>
      <right style="dashed">
        <color theme="0"/>
      </right>
      <top style="thick">
        <color theme="0"/>
      </top>
      <bottom style="dashed">
        <color theme="0"/>
      </bottom>
      <diagonal/>
    </border>
    <border>
      <left style="dashed">
        <color theme="0"/>
      </left>
      <right style="dashed">
        <color theme="0"/>
      </right>
      <top style="thick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dashed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/>
      <bottom style="thick">
        <color rgb="FFD4DBE2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dashed">
        <color theme="0"/>
      </bottom>
      <diagonal/>
    </border>
    <border>
      <left/>
      <right style="dashed">
        <color theme="0"/>
      </right>
      <top style="thick">
        <color theme="0"/>
      </top>
      <bottom style="dashed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dashed">
        <color theme="0"/>
      </bottom>
      <diagonal/>
    </border>
    <border>
      <left/>
      <right style="thick">
        <color theme="0"/>
      </right>
      <top style="dashed">
        <color theme="0"/>
      </top>
      <bottom style="dashed">
        <color theme="0"/>
      </bottom>
      <diagonal/>
    </border>
    <border>
      <left/>
      <right style="thick">
        <color theme="0"/>
      </right>
      <top style="dashed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ck">
        <color theme="0"/>
      </left>
      <right style="thin">
        <color theme="0"/>
      </right>
      <top style="dashed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rgb="FFFFFFFF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rgb="FFFFFFFF"/>
      </right>
      <top style="thick">
        <color theme="0"/>
      </top>
      <bottom style="dashed">
        <color theme="0"/>
      </bottom>
      <diagonal/>
    </border>
    <border>
      <left style="thick">
        <color theme="0"/>
      </left>
      <right style="thin">
        <color rgb="FFFFFFFF"/>
      </right>
      <top style="dashed">
        <color theme="0"/>
      </top>
      <bottom style="dashed">
        <color theme="0"/>
      </bottom>
      <diagonal/>
    </border>
    <border>
      <left/>
      <right style="thick">
        <color rgb="FFFFFFFF"/>
      </right>
      <top style="thick">
        <color theme="0"/>
      </top>
      <bottom style="thick">
        <color theme="0"/>
      </bottom>
      <diagonal/>
    </border>
    <border>
      <left style="thin">
        <color rgb="FFFFFFFF"/>
      </left>
      <right style="thick">
        <color rgb="FFFFFFFF"/>
      </right>
      <top style="thick">
        <color theme="0"/>
      </top>
      <bottom style="thick">
        <color theme="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115">
    <xf numFmtId="0" fontId="0" fillId="0" borderId="0" xfId="0"/>
    <xf numFmtId="0" fontId="0" fillId="3" borderId="0" xfId="0" applyFill="1"/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2" fillId="0" borderId="0" xfId="0" applyFont="1"/>
    <xf numFmtId="0" fontId="26" fillId="0" borderId="0" xfId="0" applyFont="1" applyAlignment="1">
      <alignment horizontal="left" vertical="center"/>
    </xf>
    <xf numFmtId="166" fontId="27" fillId="0" borderId="0" xfId="1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/>
    </xf>
    <xf numFmtId="167" fontId="0" fillId="3" borderId="0" xfId="0" applyNumberFormat="1" applyFill="1"/>
    <xf numFmtId="167" fontId="0" fillId="0" borderId="0" xfId="0" applyNumberFormat="1"/>
    <xf numFmtId="4" fontId="20" fillId="10" borderId="1" xfId="0" applyNumberFormat="1" applyFont="1" applyFill="1" applyBorder="1" applyProtection="1">
      <protection locked="0"/>
    </xf>
    <xf numFmtId="0" fontId="4" fillId="3" borderId="0" xfId="0" applyFont="1" applyFill="1"/>
    <xf numFmtId="0" fontId="0" fillId="5" borderId="15" xfId="0" applyFill="1" applyBorder="1" applyAlignment="1">
      <alignment horizontal="center"/>
    </xf>
    <xf numFmtId="0" fontId="4" fillId="2" borderId="0" xfId="0" applyFont="1" applyFill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0" fillId="3" borderId="3" xfId="0" applyFill="1" applyBorder="1"/>
    <xf numFmtId="0" fontId="19" fillId="3" borderId="0" xfId="0" applyFont="1" applyFill="1" applyAlignment="1">
      <alignment horizontal="left" vertical="center"/>
    </xf>
    <xf numFmtId="0" fontId="14" fillId="5" borderId="16" xfId="0" applyFont="1" applyFill="1" applyBorder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17" fillId="4" borderId="0" xfId="0" applyFont="1" applyFill="1" applyAlignment="1">
      <alignment vertical="center" wrapText="1"/>
    </xf>
    <xf numFmtId="0" fontId="24" fillId="9" borderId="14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top"/>
    </xf>
    <xf numFmtId="0" fontId="21" fillId="4" borderId="0" xfId="0" applyFont="1" applyFill="1"/>
    <xf numFmtId="0" fontId="5" fillId="3" borderId="0" xfId="0" applyFont="1" applyFill="1"/>
    <xf numFmtId="0" fontId="17" fillId="4" borderId="3" xfId="0" applyFont="1" applyFill="1" applyBorder="1"/>
    <xf numFmtId="0" fontId="6" fillId="2" borderId="0" xfId="0" applyFont="1" applyFill="1"/>
    <xf numFmtId="0" fontId="5" fillId="0" borderId="0" xfId="0" applyFont="1"/>
    <xf numFmtId="0" fontId="14" fillId="4" borderId="1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0" fillId="3" borderId="0" xfId="0" applyFont="1" applyFill="1"/>
    <xf numFmtId="0" fontId="12" fillId="5" borderId="4" xfId="0" applyFont="1" applyFill="1" applyBorder="1" applyAlignment="1">
      <alignment horizontal="left" vertical="center"/>
    </xf>
    <xf numFmtId="3" fontId="18" fillId="7" borderId="8" xfId="0" applyNumberFormat="1" applyFont="1" applyFill="1" applyBorder="1" applyAlignment="1">
      <alignment horizontal="center" vertical="center" shrinkToFit="1"/>
    </xf>
    <xf numFmtId="0" fontId="10" fillId="2" borderId="0" xfId="0" applyFont="1" applyFill="1"/>
    <xf numFmtId="0" fontId="10" fillId="0" borderId="0" xfId="0" applyFont="1"/>
    <xf numFmtId="0" fontId="13" fillId="4" borderId="5" xfId="0" applyFont="1" applyFill="1" applyBorder="1" applyAlignment="1">
      <alignment horizontal="left" vertical="center"/>
    </xf>
    <xf numFmtId="3" fontId="22" fillId="8" borderId="13" xfId="0" applyNumberFormat="1" applyFont="1" applyFill="1" applyBorder="1" applyAlignment="1">
      <alignment horizontal="center" vertical="center" shrinkToFit="1"/>
    </xf>
    <xf numFmtId="0" fontId="13" fillId="4" borderId="5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horizontal="left" vertical="center"/>
    </xf>
    <xf numFmtId="0" fontId="0" fillId="2" borderId="0" xfId="0" applyFill="1"/>
    <xf numFmtId="165" fontId="12" fillId="5" borderId="7" xfId="0" applyNumberFormat="1" applyFont="1" applyFill="1" applyBorder="1" applyAlignment="1">
      <alignment horizontal="right" vertical="center" indent="1" shrinkToFit="1"/>
    </xf>
    <xf numFmtId="165" fontId="13" fillId="6" borderId="10" xfId="0" applyNumberFormat="1" applyFont="1" applyFill="1" applyBorder="1" applyAlignment="1">
      <alignment horizontal="right" vertical="center" indent="1" shrinkToFit="1"/>
    </xf>
    <xf numFmtId="165" fontId="18" fillId="7" borderId="9" xfId="0" applyNumberFormat="1" applyFont="1" applyFill="1" applyBorder="1" applyAlignment="1">
      <alignment horizontal="right" vertical="center" indent="1" shrinkToFit="1"/>
    </xf>
    <xf numFmtId="1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0" fontId="1" fillId="3" borderId="0" xfId="2" applyFill="1"/>
    <xf numFmtId="0" fontId="1" fillId="0" borderId="0" xfId="2"/>
    <xf numFmtId="4" fontId="20" fillId="10" borderId="1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13" fillId="4" borderId="0" xfId="0" applyFont="1" applyFill="1" applyAlignment="1">
      <alignment horizontal="right"/>
    </xf>
    <xf numFmtId="0" fontId="14" fillId="4" borderId="31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165" fontId="13" fillId="6" borderId="26" xfId="0" applyNumberFormat="1" applyFont="1" applyFill="1" applyBorder="1" applyAlignment="1">
      <alignment horizontal="right" vertical="center" indent="1" shrinkToFit="1"/>
    </xf>
    <xf numFmtId="3" fontId="22" fillId="8" borderId="29" xfId="0" applyNumberFormat="1" applyFont="1" applyFill="1" applyBorder="1" applyAlignment="1">
      <alignment horizontal="center" vertical="center" shrinkToFit="1"/>
    </xf>
    <xf numFmtId="165" fontId="13" fillId="6" borderId="27" xfId="0" applyNumberFormat="1" applyFont="1" applyFill="1" applyBorder="1" applyAlignment="1">
      <alignment horizontal="right" vertical="center" indent="1" shrinkToFit="1"/>
    </xf>
    <xf numFmtId="3" fontId="22" fillId="8" borderId="30" xfId="0" applyNumberFormat="1" applyFont="1" applyFill="1" applyBorder="1" applyAlignment="1">
      <alignment horizontal="center" vertical="center" shrinkToFit="1"/>
    </xf>
    <xf numFmtId="165" fontId="13" fillId="6" borderId="28" xfId="0" applyNumberFormat="1" applyFont="1" applyFill="1" applyBorder="1" applyAlignment="1">
      <alignment horizontal="right" vertical="center" indent="1" shrinkToFit="1"/>
    </xf>
    <xf numFmtId="3" fontId="22" fillId="8" borderId="33" xfId="0" applyNumberFormat="1" applyFont="1" applyFill="1" applyBorder="1" applyAlignment="1">
      <alignment horizontal="center" vertical="center" shrinkToFit="1"/>
    </xf>
    <xf numFmtId="3" fontId="22" fillId="8" borderId="34" xfId="0" applyNumberFormat="1" applyFont="1" applyFill="1" applyBorder="1" applyAlignment="1">
      <alignment horizontal="center" vertical="center" shrinkToFit="1"/>
    </xf>
    <xf numFmtId="0" fontId="13" fillId="5" borderId="32" xfId="0" applyFont="1" applyFill="1" applyBorder="1" applyAlignment="1">
      <alignment horizontal="center" vertical="center"/>
    </xf>
    <xf numFmtId="0" fontId="13" fillId="5" borderId="36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left" vertical="center"/>
    </xf>
    <xf numFmtId="1" fontId="12" fillId="5" borderId="32" xfId="0" applyNumberFormat="1" applyFont="1" applyFill="1" applyBorder="1" applyAlignment="1">
      <alignment horizontal="center" vertical="center"/>
    </xf>
    <xf numFmtId="168" fontId="12" fillId="5" borderId="32" xfId="0" applyNumberFormat="1" applyFont="1" applyFill="1" applyBorder="1" applyAlignment="1">
      <alignment horizontal="right" vertical="center" indent="1"/>
    </xf>
    <xf numFmtId="4" fontId="0" fillId="3" borderId="1" xfId="0" applyNumberForma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18" fillId="5" borderId="15" xfId="0" applyFont="1" applyFill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13" fillId="4" borderId="3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0" fillId="3" borderId="2" xfId="0" applyFont="1" applyFill="1" applyBorder="1" applyAlignment="1">
      <alignment horizontal="left" vertical="center" wrapText="1"/>
    </xf>
    <xf numFmtId="0" fontId="30" fillId="3" borderId="2" xfId="0" applyFont="1" applyFill="1" applyBorder="1" applyAlignment="1">
      <alignment horizontal="left" vertical="center"/>
    </xf>
    <xf numFmtId="0" fontId="31" fillId="0" borderId="2" xfId="0" applyFont="1" applyBorder="1"/>
    <xf numFmtId="0" fontId="30" fillId="3" borderId="0" xfId="0" applyFont="1" applyFill="1" applyAlignment="1">
      <alignment horizontal="left" vertical="center"/>
    </xf>
    <xf numFmtId="0" fontId="31" fillId="0" borderId="0" xfId="0" applyFont="1"/>
    <xf numFmtId="0" fontId="20" fillId="4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4" fillId="5" borderId="15" xfId="0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1" fillId="4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25" fillId="0" borderId="25" xfId="0" applyFont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0" xfId="0" applyAlignment="1">
      <alignment wrapText="1"/>
    </xf>
    <xf numFmtId="0" fontId="13" fillId="4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3" fontId="32" fillId="8" borderId="29" xfId="0" applyNumberFormat="1" applyFont="1" applyFill="1" applyBorder="1" applyAlignment="1">
      <alignment horizontal="center" vertical="center" shrinkToFit="1"/>
    </xf>
    <xf numFmtId="165" fontId="33" fillId="6" borderId="27" xfId="0" applyNumberFormat="1" applyFont="1" applyFill="1" applyBorder="1" applyAlignment="1">
      <alignment horizontal="right" vertical="center" indent="1" shrinkToFit="1"/>
    </xf>
  </cellXfs>
  <cellStyles count="3">
    <cellStyle name="Standard" xfId="0" builtinId="0"/>
    <cellStyle name="Standard 2" xfId="2" xr:uid="{231736E2-AAFE-4E91-839E-700B4DFD6132}"/>
    <cellStyle name="Währung" xfId="1" builtinId="4"/>
  </cellStyles>
  <dxfs count="12"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</dxfs>
  <tableStyles count="0" defaultTableStyle="TableStyleMedium9" defaultPivotStyle="PivotStyleLight16"/>
  <colors>
    <mruColors>
      <color rgb="FF819BC9"/>
      <color rgb="FFFFFFFF"/>
      <color rgb="FF003366"/>
      <color rgb="FFF6FBFC"/>
      <color rgb="FFDFF0F5"/>
      <color rgb="FFFFB9B9"/>
      <color rgb="FFFF8B8B"/>
      <color rgb="FF52B6A5"/>
      <color rgb="FFFF6565"/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de-DE" sz="2000" b="1"/>
              <a:t>Grundsteuer B Nichtwohngrundstücke (2025)</a:t>
            </a:r>
          </a:p>
        </c:rich>
      </c:tx>
      <c:layout>
        <c:manualLayout>
          <c:xMode val="edge"/>
          <c:yMode val="edge"/>
          <c:x val="0.14266981161640321"/>
          <c:y val="1.7627177075720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91917310500663"/>
          <c:y val="8.1969056076384619E-2"/>
          <c:w val="0.8284778509020827"/>
          <c:h val="0.72884164357358949"/>
        </c:manualLayout>
      </c:layout>
      <c:barChart>
        <c:barDir val="col"/>
        <c:grouping val="clustered"/>
        <c:varyColors val="0"/>
        <c:ser>
          <c:idx val="3"/>
          <c:order val="0"/>
          <c:spPr>
            <a:solidFill>
              <a:schemeClr val="accent1"/>
            </a:solidFill>
            <a:ln w="3175">
              <a:solidFill>
                <a:schemeClr val="accent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3175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41B-4207-AC13-A5DAD8F287D1}"/>
              </c:ext>
            </c:extLst>
          </c:dPt>
          <c:cat>
            <c:strRef>
              <c:f>'Berechnungstool 2025'!$B$20:$B$36</c:f>
              <c:strCache>
                <c:ptCount val="17"/>
                <c:pt idx="0">
                  <c:v>Ø Kreis Lippe</c:v>
                </c:pt>
                <c:pt idx="1">
                  <c:v> Augustdorf</c:v>
                </c:pt>
                <c:pt idx="2">
                  <c:v> Bad Salzuflen</c:v>
                </c:pt>
                <c:pt idx="3">
                  <c:v> Barntrup</c:v>
                </c:pt>
                <c:pt idx="4">
                  <c:v> Blomberg</c:v>
                </c:pt>
                <c:pt idx="5">
                  <c:v> Detmold</c:v>
                </c:pt>
                <c:pt idx="6">
                  <c:v> Dörentrup</c:v>
                </c:pt>
                <c:pt idx="7">
                  <c:v> Extertal</c:v>
                </c:pt>
                <c:pt idx="8">
                  <c:v> Horn-Bad Meinberg</c:v>
                </c:pt>
                <c:pt idx="9">
                  <c:v> Kalletal</c:v>
                </c:pt>
                <c:pt idx="10">
                  <c:v> Lage</c:v>
                </c:pt>
                <c:pt idx="11">
                  <c:v> Lemgo</c:v>
                </c:pt>
                <c:pt idx="12">
                  <c:v> Leopoldshöhe</c:v>
                </c:pt>
                <c:pt idx="13">
                  <c:v> Lügde</c:v>
                </c:pt>
                <c:pt idx="14">
                  <c:v> Oerlinghausen</c:v>
                </c:pt>
                <c:pt idx="15">
                  <c:v> Schieder-Schwalenberg</c:v>
                </c:pt>
                <c:pt idx="16">
                  <c:v> Schlangen</c:v>
                </c:pt>
              </c:strCache>
            </c:strRef>
          </c:cat>
          <c:val>
            <c:numRef>
              <c:f>'Berechnungstool 2025'!$D$20:$D$36</c:f>
              <c:numCache>
                <c:formatCode>#,##0.00\ [$€-1]</c:formatCode>
                <c:ptCount val="17"/>
                <c:pt idx="0" formatCode="#,##0.00\ &quot;€&quot;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207-AC13-A5DAD8F2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95104"/>
        <c:axId val="1"/>
      </c:barChart>
      <c:catAx>
        <c:axId val="986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98695104"/>
        <c:crosses val="autoZero"/>
        <c:crossBetween val="between"/>
      </c:valAx>
      <c:spPr>
        <a:gradFill flip="none" rotWithShape="1">
          <a:gsLst>
            <a:gs pos="3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de-DE" sz="2000" b="1"/>
              <a:t>Grundsteuer B Nichtwohngrundstücke (2025)</a:t>
            </a:r>
          </a:p>
        </c:rich>
      </c:tx>
      <c:layout>
        <c:manualLayout>
          <c:xMode val="edge"/>
          <c:yMode val="edge"/>
          <c:x val="6.6984571158072492E-2"/>
          <c:y val="1.58758535915590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91917310500663"/>
          <c:y val="8.1969056076384619E-2"/>
          <c:w val="0.8284778509020827"/>
          <c:h val="0.72884164357358949"/>
        </c:manualLayout>
      </c:layout>
      <c:barChart>
        <c:barDir val="col"/>
        <c:grouping val="clustered"/>
        <c:varyColors val="0"/>
        <c:ser>
          <c:idx val="3"/>
          <c:order val="0"/>
          <c:tx>
            <c:v>einheitliche Hebesätze</c:v>
          </c:tx>
          <c:spPr>
            <a:solidFill>
              <a:schemeClr val="accent1"/>
            </a:solidFill>
            <a:ln w="3175">
              <a:solidFill>
                <a:schemeClr val="accent1">
                  <a:lumMod val="50000"/>
                </a:schemeClr>
              </a:solidFill>
            </a:ln>
          </c:spPr>
          <c:invertIfNegative val="0"/>
          <c:cat>
            <c:strRef>
              <c:f>'Berechnungstool 2024'!$B$19:$B$35</c:f>
              <c:strCache>
                <c:ptCount val="17"/>
                <c:pt idx="0">
                  <c:v> Kreis Lippe Ø</c:v>
                </c:pt>
                <c:pt idx="1">
                  <c:v> Augustdorf</c:v>
                </c:pt>
                <c:pt idx="2">
                  <c:v> Bad Salzuflen</c:v>
                </c:pt>
                <c:pt idx="3">
                  <c:v> Barntrup</c:v>
                </c:pt>
                <c:pt idx="4">
                  <c:v> Blomberg</c:v>
                </c:pt>
                <c:pt idx="5">
                  <c:v> Detmold</c:v>
                </c:pt>
                <c:pt idx="6">
                  <c:v> Dörentrup</c:v>
                </c:pt>
                <c:pt idx="7">
                  <c:v> Extertal</c:v>
                </c:pt>
                <c:pt idx="8">
                  <c:v> Horn-Bad Meinberg</c:v>
                </c:pt>
                <c:pt idx="9">
                  <c:v> Kalletal</c:v>
                </c:pt>
                <c:pt idx="10">
                  <c:v> Lage</c:v>
                </c:pt>
                <c:pt idx="11">
                  <c:v> Lemgo</c:v>
                </c:pt>
                <c:pt idx="12">
                  <c:v> Leopoldshöhe</c:v>
                </c:pt>
                <c:pt idx="13">
                  <c:v> Lügde</c:v>
                </c:pt>
                <c:pt idx="14">
                  <c:v> Oerlinghausen</c:v>
                </c:pt>
                <c:pt idx="15">
                  <c:v> Schieder-Schwalenberg</c:v>
                </c:pt>
                <c:pt idx="16">
                  <c:v> Schlangen</c:v>
                </c:pt>
              </c:strCache>
            </c:strRef>
          </c:cat>
          <c:val>
            <c:numRef>
              <c:f>'Berechnungstool 2024'!$D$19:$D$35</c:f>
              <c:numCache>
                <c:formatCode>#,##0.00\ [$€-1]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6-4FE7-99FF-AC79FD223938}"/>
            </c:ext>
          </c:extLst>
        </c:ser>
        <c:ser>
          <c:idx val="0"/>
          <c:order val="1"/>
          <c:tx>
            <c:v>differenzierte Hebesätze</c:v>
          </c:tx>
          <c:spPr>
            <a:solidFill>
              <a:srgbClr val="FFB9B9"/>
            </a:solidFill>
            <a:ln w="3175">
              <a:solidFill>
                <a:srgbClr val="C00000"/>
              </a:solidFill>
            </a:ln>
          </c:spPr>
          <c:invertIfNegative val="0"/>
          <c:cat>
            <c:strRef>
              <c:f>'Berechnungstool 2024'!$B$19:$B$35</c:f>
              <c:strCache>
                <c:ptCount val="17"/>
                <c:pt idx="0">
                  <c:v> Kreis Lippe Ø</c:v>
                </c:pt>
                <c:pt idx="1">
                  <c:v> Augustdorf</c:v>
                </c:pt>
                <c:pt idx="2">
                  <c:v> Bad Salzuflen</c:v>
                </c:pt>
                <c:pt idx="3">
                  <c:v> Barntrup</c:v>
                </c:pt>
                <c:pt idx="4">
                  <c:v> Blomberg</c:v>
                </c:pt>
                <c:pt idx="5">
                  <c:v> Detmold</c:v>
                </c:pt>
                <c:pt idx="6">
                  <c:v> Dörentrup</c:v>
                </c:pt>
                <c:pt idx="7">
                  <c:v> Extertal</c:v>
                </c:pt>
                <c:pt idx="8">
                  <c:v> Horn-Bad Meinberg</c:v>
                </c:pt>
                <c:pt idx="9">
                  <c:v> Kalletal</c:v>
                </c:pt>
                <c:pt idx="10">
                  <c:v> Lage</c:v>
                </c:pt>
                <c:pt idx="11">
                  <c:v> Lemgo</c:v>
                </c:pt>
                <c:pt idx="12">
                  <c:v> Leopoldshöhe</c:v>
                </c:pt>
                <c:pt idx="13">
                  <c:v> Lügde</c:v>
                </c:pt>
                <c:pt idx="14">
                  <c:v> Oerlinghausen</c:v>
                </c:pt>
                <c:pt idx="15">
                  <c:v> Schieder-Schwalenberg</c:v>
                </c:pt>
                <c:pt idx="16">
                  <c:v> Schlangen</c:v>
                </c:pt>
              </c:strCache>
            </c:strRef>
          </c:cat>
          <c:val>
            <c:numRef>
              <c:f>'Berechnungstool 2024'!$F$19:$F$35</c:f>
              <c:numCache>
                <c:formatCode>#,##0.00\ [$€-1]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86-4FE7-99FF-AC79FD22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95104"/>
        <c:axId val="1"/>
      </c:barChart>
      <c:catAx>
        <c:axId val="986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98695104"/>
        <c:crosses val="autoZero"/>
        <c:crossBetween val="between"/>
      </c:valAx>
      <c:spPr>
        <a:gradFill flip="none" rotWithShape="1">
          <a:gsLst>
            <a:gs pos="3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legend>
      <c:legendPos val="r"/>
      <c:layout>
        <c:manualLayout>
          <c:xMode val="edge"/>
          <c:yMode val="edge"/>
          <c:x val="0.67878439789848199"/>
          <c:y val="9.1245679859139645E-2"/>
          <c:w val="0.28542629389143598"/>
          <c:h val="7.7476753943942961E-2"/>
        </c:manualLayout>
      </c:layout>
      <c:overlay val="0"/>
      <c:spPr>
        <a:solidFill>
          <a:srgbClr val="FFFFFF"/>
        </a:solidFill>
        <a:ln>
          <a:noFill/>
        </a:ln>
      </c:spPr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de-DE" sz="2400" b="1" i="0" u="none" strike="noStrike" baseline="0">
                <a:solidFill>
                  <a:srgbClr val="000000"/>
                </a:solidFill>
                <a:latin typeface="Calibri"/>
              </a:rPr>
              <a:t>Entwicklung der Grundsteuer B</a:t>
            </a:r>
            <a:endParaRPr lang="de-DE" sz="18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Kostenentwicklung 2017-2025</a:t>
            </a:r>
            <a:b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</a:b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in Abhängigkeit der von Ihnen eingegebenen Werte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 sz="18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1268266408652839"/>
          <c:y val="5.91698302681530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621610035359971E-2"/>
          <c:y val="0.14077730879251379"/>
          <c:w val="0.91948239028261003"/>
          <c:h val="0.635587569450061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'Datenbasis 2025'!$B$22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FF9B9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2025'!$B$23:$B$38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300-452F-95D6-D1A28A541774}"/>
            </c:ext>
          </c:extLst>
        </c:ser>
        <c:ser>
          <c:idx val="2"/>
          <c:order val="1"/>
          <c:tx>
            <c:strRef>
              <c:f>'Datenbasis 2025'!$C$22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BAC5D0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2025'!$C$23:$C$38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300-452F-95D6-D1A28A541774}"/>
            </c:ext>
          </c:extLst>
        </c:ser>
        <c:ser>
          <c:idx val="1"/>
          <c:order val="2"/>
          <c:tx>
            <c:strRef>
              <c:f>'Datenbasis 2025'!$D$22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75C5B8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2025'!$D$23:$D$38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D300-452F-95D6-D1A28A541774}"/>
            </c:ext>
          </c:extLst>
        </c:ser>
        <c:ser>
          <c:idx val="0"/>
          <c:order val="3"/>
          <c:tx>
            <c:strRef>
              <c:f>'Datenbasis 2025'!$E$22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7AB9A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2025'!$E$23:$E$38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00-452F-95D6-D1A28A541774}"/>
            </c:ext>
          </c:extLst>
        </c:ser>
        <c:ser>
          <c:idx val="4"/>
          <c:order val="6"/>
          <c:tx>
            <c:strRef>
              <c:f>'Datenbasis 2025'!$H$22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84C1D2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2025'!$H$23:$H$38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00-452F-95D6-D1A28A541774}"/>
            </c:ext>
          </c:extLst>
        </c:ser>
        <c:ser>
          <c:idx val="7"/>
          <c:order val="7"/>
          <c:tx>
            <c:strRef>
              <c:f>'Datenbasis 2025'!$I$22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BFE1EB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2025'!$I$23:$I$38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00-452F-95D6-D1A28A541774}"/>
            </c:ext>
          </c:extLst>
        </c:ser>
        <c:ser>
          <c:idx val="8"/>
          <c:order val="8"/>
          <c:tx>
            <c:strRef>
              <c:f>'Datenbasis 2025'!$J$22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FF0F5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2025'!$J$23:$J$38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00-452F-95D6-D1A28A541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19600"/>
        <c:axId val="1"/>
        <c:extLst>
          <c:ext xmlns:c15="http://schemas.microsoft.com/office/drawing/2012/chart" uri="{02D57815-91ED-43cb-92C2-25804820EDAC}">
            <c15:filteredBarSeries>
              <c15:ser>
                <c:idx val="6"/>
                <c:order val="4"/>
                <c:tx>
                  <c:strRef>
                    <c:extLst>
                      <c:ext uri="{02D57815-91ED-43cb-92C2-25804820EDAC}">
                        <c15:formulaRef>
                          <c15:sqref>'Datenbasis 2025'!$F$22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rgbClr val="6B88BD"/>
                  </a:solidFill>
                  <a:ln w="6350">
                    <a:solidFill>
                      <a:schemeClr val="tx1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'Datenbasis 2025'!$A$23:$A$38</c15:sqref>
                        </c15:formulaRef>
                      </c:ext>
                    </c:extLst>
                    <c:strCache>
                      <c:ptCount val="16"/>
                      <c:pt idx="0">
                        <c:v>Augustdorf</c:v>
                      </c:pt>
                      <c:pt idx="1">
                        <c:v>Bad Salzuflen</c:v>
                      </c:pt>
                      <c:pt idx="2">
                        <c:v>Barntrup</c:v>
                      </c:pt>
                      <c:pt idx="3">
                        <c:v>Blomberg </c:v>
                      </c:pt>
                      <c:pt idx="4">
                        <c:v>Detmold</c:v>
                      </c:pt>
                      <c:pt idx="5">
                        <c:v>Dörentrup</c:v>
                      </c:pt>
                      <c:pt idx="6">
                        <c:v>Extertal</c:v>
                      </c:pt>
                      <c:pt idx="7">
                        <c:v>Horn Bad-Meinberg</c:v>
                      </c:pt>
                      <c:pt idx="8">
                        <c:v>Kalletal</c:v>
                      </c:pt>
                      <c:pt idx="9">
                        <c:v>Lage</c:v>
                      </c:pt>
                      <c:pt idx="10">
                        <c:v>Lemgo</c:v>
                      </c:pt>
                      <c:pt idx="11">
                        <c:v>Leopoldshöhe</c:v>
                      </c:pt>
                      <c:pt idx="12">
                        <c:v>Lügde</c:v>
                      </c:pt>
                      <c:pt idx="13">
                        <c:v>Oerlinghausen</c:v>
                      </c:pt>
                      <c:pt idx="14">
                        <c:v>Schieder-Schwalenberg</c:v>
                      </c:pt>
                      <c:pt idx="15">
                        <c:v>Schlangen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'Datenbasis 2025'!$F$23:$F$38</c15:sqref>
                        </c15:formulaRef>
                      </c:ext>
                    </c:extLst>
                    <c:numCache>
                      <c:formatCode>#,##0.00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300-452F-95D6-D1A28A54177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2025'!$G$22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A0BDD8"/>
                  </a:solidFill>
                  <a:ln w="6350">
                    <a:solidFill>
                      <a:schemeClr val="tx1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2025'!$A$23:$A$38</c15:sqref>
                        </c15:formulaRef>
                      </c:ext>
                    </c:extLst>
                    <c:strCache>
                      <c:ptCount val="16"/>
                      <c:pt idx="0">
                        <c:v>Augustdorf</c:v>
                      </c:pt>
                      <c:pt idx="1">
                        <c:v>Bad Salzuflen</c:v>
                      </c:pt>
                      <c:pt idx="2">
                        <c:v>Barntrup</c:v>
                      </c:pt>
                      <c:pt idx="3">
                        <c:v>Blomberg </c:v>
                      </c:pt>
                      <c:pt idx="4">
                        <c:v>Detmold</c:v>
                      </c:pt>
                      <c:pt idx="5">
                        <c:v>Dörentrup</c:v>
                      </c:pt>
                      <c:pt idx="6">
                        <c:v>Extertal</c:v>
                      </c:pt>
                      <c:pt idx="7">
                        <c:v>Horn Bad-Meinberg</c:v>
                      </c:pt>
                      <c:pt idx="8">
                        <c:v>Kalletal</c:v>
                      </c:pt>
                      <c:pt idx="9">
                        <c:v>Lage</c:v>
                      </c:pt>
                      <c:pt idx="10">
                        <c:v>Lemgo</c:v>
                      </c:pt>
                      <c:pt idx="11">
                        <c:v>Leopoldshöhe</c:v>
                      </c:pt>
                      <c:pt idx="12">
                        <c:v>Lügde</c:v>
                      </c:pt>
                      <c:pt idx="13">
                        <c:v>Oerlinghausen</c:v>
                      </c:pt>
                      <c:pt idx="14">
                        <c:v>Schieder-Schwalenberg</c:v>
                      </c:pt>
                      <c:pt idx="15">
                        <c:v>Schlangen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2025'!$G$23:$G$38</c15:sqref>
                        </c15:formulaRef>
                      </c:ext>
                    </c:extLst>
                    <c:numCache>
                      <c:formatCode>#,##0.00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300-452F-95D6-D1A28A541774}"/>
                  </c:ext>
                </c:extLst>
              </c15:ser>
            </c15:filteredBarSeries>
          </c:ext>
        </c:extLst>
      </c:barChart>
      <c:catAx>
        <c:axId val="1304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30419600"/>
        <c:crosses val="autoZero"/>
        <c:crossBetween val="between"/>
      </c:valAx>
      <c:spPr>
        <a:gradFill flip="none" rotWithShape="1">
          <a:gsLst>
            <a:gs pos="3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legend>
      <c:legendPos val="r"/>
      <c:layout>
        <c:manualLayout>
          <c:xMode val="edge"/>
          <c:yMode val="edge"/>
          <c:x val="0.5555934829789323"/>
          <c:y val="0.14818520003047578"/>
          <c:w val="0.43227541591943558"/>
          <c:h val="4.579818611782439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58913634464894"/>
          <c:y val="0.13443830570902393"/>
          <c:w val="0.67138256656549067"/>
          <c:h val="0.797602847986543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3A5B7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D292-49A3-A7F5-2F29077A06B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D292-49A3-A7F5-2F29077A06B3}"/>
              </c:ext>
            </c:extLst>
          </c:dPt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292-49A3-A7F5-2F29077A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32"/>
        <c:axId val="130420320"/>
        <c:axId val="1"/>
      </c:barChart>
      <c:catAx>
        <c:axId val="130420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9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30420320"/>
        <c:crosses val="max"/>
        <c:crossBetween val="between"/>
        <c:majorUnit val="2500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58913634464894"/>
          <c:y val="0.13443830570902393"/>
          <c:w val="0.67138256656549067"/>
          <c:h val="0.797602847986543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3A5B7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D181-4EA9-82DC-A4B34563DD8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1-D181-4EA9-82DC-A4B34563DD81}"/>
              </c:ext>
            </c:extLst>
          </c:dPt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181-4EA9-82DC-A4B34563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32"/>
        <c:axId val="98031688"/>
        <c:axId val="1"/>
      </c:barChart>
      <c:catAx>
        <c:axId val="98031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98031688"/>
        <c:crosses val="max"/>
        <c:crossBetween val="between"/>
        <c:majorUnit val="250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58913634464894"/>
          <c:y val="0.13443830570902393"/>
          <c:w val="0.67138256656549067"/>
          <c:h val="0.797602847986543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3A5B7"/>
            </a:solidFill>
          </c:spPr>
          <c:invertIfNegative val="0"/>
          <c:dPt>
            <c:idx val="7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01B1-43B7-A1AD-7594DA6DAE72}"/>
              </c:ext>
            </c:extLst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01B1-43B7-A1AD-7594DA6DAE7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B1-43B7-A1AD-7594DA6DAE72}"/>
              </c:ext>
            </c:extLst>
          </c:dPt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1B1-43B7-A1AD-7594DA6DA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32"/>
        <c:axId val="129374712"/>
        <c:axId val="1"/>
      </c:barChart>
      <c:catAx>
        <c:axId val="129374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5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29374712"/>
        <c:crosses val="max"/>
        <c:crossBetween val="between"/>
        <c:majorUnit val="25000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58913634464894"/>
          <c:y val="0.13443830570902393"/>
          <c:w val="0.67138256656549067"/>
          <c:h val="0.797602847986543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3A5B7"/>
            </a:solidFill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B6B-483C-BECF-B75D8E682E4C}"/>
              </c:ext>
            </c:extLst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4B6B-483C-BECF-B75D8E682E4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2-4B6B-483C-BECF-B75D8E682E4C}"/>
              </c:ext>
            </c:extLst>
          </c:dPt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4B6B-483C-BECF-B75D8E68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32"/>
        <c:axId val="98016384"/>
        <c:axId val="1"/>
      </c:barChart>
      <c:catAx>
        <c:axId val="98016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98016384"/>
        <c:crosses val="max"/>
        <c:crossBetween val="between"/>
        <c:majorUnit val="10000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416983</xdr:colOff>
      <xdr:row>3</xdr:row>
      <xdr:rowOff>93134</xdr:rowOff>
    </xdr:from>
    <xdr:to>
      <xdr:col>7</xdr:col>
      <xdr:colOff>766233</xdr:colOff>
      <xdr:row>5</xdr:row>
      <xdr:rowOff>255059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8CE942D-15D1-4158-A1F0-FA1846F33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2358" y="378884"/>
          <a:ext cx="2482850" cy="561975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21169</xdr:colOff>
      <xdr:row>1</xdr:row>
      <xdr:rowOff>19050</xdr:rowOff>
    </xdr:from>
    <xdr:to>
      <xdr:col>22</xdr:col>
      <xdr:colOff>370418</xdr:colOff>
      <xdr:row>36</xdr:row>
      <xdr:rowOff>264583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id="{5B52B132-BEE3-46BA-8ECC-4EEB6C1F5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509057</xdr:colOff>
      <xdr:row>1</xdr:row>
      <xdr:rowOff>116415</xdr:rowOff>
    </xdr:from>
    <xdr:to>
      <xdr:col>21</xdr:col>
      <xdr:colOff>754850</xdr:colOff>
      <xdr:row>4</xdr:row>
      <xdr:rowOff>63498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2AA7A729-2806-4FBA-8FCC-ACD95E1B7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3307" y="158748"/>
          <a:ext cx="1769793" cy="402167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0.23305</cdr:x>
      <cdr:y>0.00414</cdr:y>
    </cdr:from>
    <cdr:to>
      <cdr:x>0.80594</cdr:x>
      <cdr:y>0.1326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19336" y="28552"/>
          <a:ext cx="6438994" cy="885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>
            <a:lnSpc>
              <a:spcPts val="2200"/>
            </a:lnSpc>
          </a:pPr>
          <a:r>
            <a:rPr lang="de-DE" sz="2000" b="1"/>
            <a:t>Frisch</a:t>
          </a:r>
          <a:r>
            <a:rPr lang="de-DE" sz="2000" b="1" baseline="0"/>
            <a:t> und Abwassergebühren 2015 in lippischen Kommunen </a:t>
          </a:r>
          <a:br>
            <a:rPr lang="de-DE" sz="2000" b="1" baseline="0"/>
          </a:br>
          <a:r>
            <a:rPr lang="de-DE" sz="2000" b="1" baseline="0"/>
            <a:t>am Beispiel eines Kunststoff verarbeitenden Betriebes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>
              <a:effectLst/>
              <a:latin typeface="+mn-lt"/>
              <a:ea typeface="+mn-ea"/>
              <a:cs typeface="+mn-cs"/>
            </a:rPr>
            <a:t>(4.500 cbm Frischwasser, 3.900 cbm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 Abwasser, 30.000 qm versiegelte Fläche)</a:t>
          </a:r>
          <a:endParaRPr lang="de-DE" sz="2000">
            <a:effectLst/>
          </a:endParaRPr>
        </a:p>
        <a:p xmlns:a="http://schemas.openxmlformats.org/drawingml/2006/main">
          <a:pPr algn="ctr">
            <a:lnSpc>
              <a:spcPts val="2200"/>
            </a:lnSpc>
          </a:pPr>
          <a:endParaRPr lang="de-DE" sz="2000" b="1"/>
        </a:p>
      </cdr:txBody>
    </cdr:sp>
  </cdr:relSizeAnchor>
  <cdr:relSizeAnchor xmlns:cdr="http://schemas.openxmlformats.org/drawingml/2006/chartDrawing">
    <cdr:from>
      <cdr:x>0.2322</cdr:x>
      <cdr:y>0.01519</cdr:y>
    </cdr:from>
    <cdr:to>
      <cdr:x>0.80509</cdr:x>
      <cdr:y>0.12569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609850" y="104775"/>
          <a:ext cx="6438900" cy="761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de-DE" sz="2000" b="1"/>
        </a:p>
      </cdr:txBody>
    </cdr:sp>
  </cdr:relSizeAnchor>
  <cdr:relSizeAnchor xmlns:cdr="http://schemas.openxmlformats.org/drawingml/2006/chartDrawing">
    <cdr:from>
      <cdr:x>0.65</cdr:x>
      <cdr:y>0.13444</cdr:y>
    </cdr:from>
    <cdr:to>
      <cdr:x>0.6517</cdr:x>
      <cdr:y>0.93002</cdr:y>
    </cdr:to>
    <cdr:cxnSp macro="">
      <cdr:nvCxnSpPr>
        <cdr:cNvPr id="4" name="Gerade Verbindung 3">
          <a:extLst xmlns:a="http://schemas.openxmlformats.org/drawingml/2006/main">
            <a:ext uri="{FF2B5EF4-FFF2-40B4-BE49-F238E27FC236}">
              <a16:creationId xmlns:a16="http://schemas.microsoft.com/office/drawing/2014/main" id="{0ADD1652-C9D5-4F8D-99D4-77F9CE1563C7}"/>
            </a:ext>
          </a:extLst>
        </cdr:cNvPr>
        <cdr:cNvCxnSpPr/>
      </cdr:nvCxnSpPr>
      <cdr:spPr>
        <a:xfrm xmlns:a="http://schemas.openxmlformats.org/drawingml/2006/main" flipV="1">
          <a:off x="7305675" y="927100"/>
          <a:ext cx="19050" cy="5486400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0.63249</cdr:x>
      <cdr:y>0.16114</cdr:y>
    </cdr:from>
    <cdr:to>
      <cdr:x>0.72627</cdr:x>
      <cdr:y>0.22053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7108825" y="1111250"/>
          <a:ext cx="1054100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400" b="1">
              <a:solidFill>
                <a:srgbClr val="0070C0"/>
              </a:solidFill>
              <a:sym typeface="Symbol"/>
            </a:rPr>
            <a:t> </a:t>
          </a:r>
          <a:r>
            <a:rPr lang="de-DE" sz="1200" b="0">
              <a:solidFill>
                <a:srgbClr val="0070C0"/>
              </a:solidFill>
              <a:sym typeface="Symbol"/>
            </a:rPr>
            <a:t>Lippe</a:t>
          </a:r>
          <a:endParaRPr lang="de-DE" sz="1200" b="0">
            <a:effectLst/>
          </a:endParaRPr>
        </a:p>
        <a:p xmlns:a="http://schemas.openxmlformats.org/drawingml/2006/main">
          <a:endParaRPr lang="de-DE" sz="2400" b="1">
            <a:solidFill>
              <a:srgbClr val="0070C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0.23389</cdr:x>
      <cdr:y>0.00138</cdr:y>
    </cdr:from>
    <cdr:to>
      <cdr:x>0.80678</cdr:x>
      <cdr:y>0.13122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28861" y="9502"/>
          <a:ext cx="6438994" cy="895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>
            <a:lnSpc>
              <a:spcPts val="2200"/>
            </a:lnSpc>
          </a:pPr>
          <a:r>
            <a:rPr lang="de-DE" sz="2000" b="1"/>
            <a:t>Frisch</a:t>
          </a:r>
          <a:r>
            <a:rPr lang="de-DE" sz="2000" b="1" baseline="0"/>
            <a:t> und Abwassergebühren 2015 in lippischen Kommunen </a:t>
          </a:r>
          <a:br>
            <a:rPr lang="de-DE" sz="2000" b="1" baseline="0"/>
          </a:br>
          <a:r>
            <a:rPr lang="de-DE" sz="2000" b="1" baseline="0"/>
            <a:t>am Beispiel einer Spedition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>
              <a:effectLst/>
              <a:latin typeface="+mn-lt"/>
              <a:ea typeface="+mn-ea"/>
              <a:cs typeface="+mn-cs"/>
            </a:rPr>
            <a:t>(2.000 cbm Frischwasser, 2.000 cbm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 Abwasser, 10.000 qm versiegelte Fläche)</a:t>
          </a:r>
          <a:endParaRPr lang="de-DE" sz="2000">
            <a:effectLst/>
          </a:endParaRPr>
        </a:p>
        <a:p xmlns:a="http://schemas.openxmlformats.org/drawingml/2006/main">
          <a:pPr algn="ctr">
            <a:lnSpc>
              <a:spcPts val="2200"/>
            </a:lnSpc>
          </a:pPr>
          <a:endParaRPr lang="de-DE" sz="2000" b="1"/>
        </a:p>
      </cdr:txBody>
    </cdr:sp>
  </cdr:relSizeAnchor>
  <cdr:relSizeAnchor xmlns:cdr="http://schemas.openxmlformats.org/drawingml/2006/chartDrawing">
    <cdr:from>
      <cdr:x>0.2322</cdr:x>
      <cdr:y>0.01519</cdr:y>
    </cdr:from>
    <cdr:to>
      <cdr:x>0.80509</cdr:x>
      <cdr:y>0.12569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2609850" y="104775"/>
          <a:ext cx="6438900" cy="761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de-DE" sz="2000" b="1"/>
        </a:p>
      </cdr:txBody>
    </cdr:sp>
  </cdr:relSizeAnchor>
  <cdr:relSizeAnchor xmlns:cdr="http://schemas.openxmlformats.org/drawingml/2006/chartDrawing">
    <cdr:from>
      <cdr:x>0.60678</cdr:x>
      <cdr:y>0.13306</cdr:y>
    </cdr:from>
    <cdr:to>
      <cdr:x>0.60847</cdr:x>
      <cdr:y>0.92864</cdr:y>
    </cdr:to>
    <cdr:cxnSp macro="">
      <cdr:nvCxnSpPr>
        <cdr:cNvPr id="4" name="Gerade Verbindung 3">
          <a:extLst xmlns:a="http://schemas.openxmlformats.org/drawingml/2006/main">
            <a:ext uri="{FF2B5EF4-FFF2-40B4-BE49-F238E27FC236}">
              <a16:creationId xmlns:a16="http://schemas.microsoft.com/office/drawing/2014/main" id="{0276DF8C-B984-440C-B589-D1554F76AA25}"/>
            </a:ext>
          </a:extLst>
        </cdr:cNvPr>
        <cdr:cNvCxnSpPr/>
      </cdr:nvCxnSpPr>
      <cdr:spPr>
        <a:xfrm xmlns:a="http://schemas.openxmlformats.org/drawingml/2006/main" flipV="1">
          <a:off x="6819900" y="917575"/>
          <a:ext cx="19050" cy="5486400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0.58927</cdr:x>
      <cdr:y>0.15976</cdr:y>
    </cdr:from>
    <cdr:to>
      <cdr:x>0.66102</cdr:x>
      <cdr:y>0.21915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6623050" y="1101725"/>
          <a:ext cx="806450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2400" b="1">
              <a:solidFill>
                <a:srgbClr val="0070C0"/>
              </a:solidFill>
              <a:sym typeface="Symbol"/>
            </a:rPr>
            <a:t></a:t>
          </a:r>
          <a:r>
            <a:rPr lang="de-DE" sz="1200" b="1">
              <a:solidFill>
                <a:srgbClr val="0070C0"/>
              </a:solidFill>
              <a:sym typeface="Symbol"/>
            </a:rPr>
            <a:t> </a:t>
          </a:r>
          <a:r>
            <a:rPr lang="de-DE" sz="1200" b="0">
              <a:solidFill>
                <a:srgbClr val="0070C0"/>
              </a:solidFill>
              <a:sym typeface="Symbol"/>
            </a:rPr>
            <a:t>Lippe</a:t>
          </a:r>
          <a:endParaRPr lang="de-DE" sz="1200" b="0">
            <a:solidFill>
              <a:srgbClr val="0070C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05.08.2024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416983</xdr:colOff>
      <xdr:row>3</xdr:row>
      <xdr:rowOff>93134</xdr:rowOff>
    </xdr:from>
    <xdr:to>
      <xdr:col>7</xdr:col>
      <xdr:colOff>766233</xdr:colOff>
      <xdr:row>5</xdr:row>
      <xdr:rowOff>255059</xdr:rowOff>
    </xdr:to>
    <xdr:pic>
      <xdr:nvPicPr>
        <xdr:cNvPr id="6002" name="Grafik 1">
          <a:extLst>
            <a:ext uri="{FF2B5EF4-FFF2-40B4-BE49-F238E27FC236}">
              <a16:creationId xmlns:a16="http://schemas.microsoft.com/office/drawing/2014/main" id="{00000000-0008-0000-0000-00007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483" y="389467"/>
          <a:ext cx="2487083" cy="564092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21168</xdr:colOff>
      <xdr:row>1</xdr:row>
      <xdr:rowOff>19050</xdr:rowOff>
    </xdr:from>
    <xdr:to>
      <xdr:col>20</xdr:col>
      <xdr:colOff>63500</xdr:colOff>
      <xdr:row>35</xdr:row>
      <xdr:rowOff>264583</xdr:rowOff>
    </xdr:to>
    <xdr:graphicFrame macro="">
      <xdr:nvGraphicFramePr>
        <xdr:cNvPr id="6003" name="Diagramm 1">
          <a:extLst>
            <a:ext uri="{FF2B5EF4-FFF2-40B4-BE49-F238E27FC236}">
              <a16:creationId xmlns:a16="http://schemas.microsoft.com/office/drawing/2014/main" id="{00000000-0008-0000-0000-000073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477308</xdr:colOff>
      <xdr:row>1</xdr:row>
      <xdr:rowOff>95250</xdr:rowOff>
    </xdr:from>
    <xdr:to>
      <xdr:col>19</xdr:col>
      <xdr:colOff>406400</xdr:colOff>
      <xdr:row>3</xdr:row>
      <xdr:rowOff>171450</xdr:rowOff>
    </xdr:to>
    <xdr:pic>
      <xdr:nvPicPr>
        <xdr:cNvPr id="6004" name="Grafik 1">
          <a:extLst>
            <a:ext uri="{FF2B5EF4-FFF2-40B4-BE49-F238E27FC236}">
              <a16:creationId xmlns:a16="http://schemas.microsoft.com/office/drawing/2014/main" id="{00000000-0008-0000-0000-00007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3475" y="137583"/>
          <a:ext cx="1453092" cy="330200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05.08.2024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7720980" cy="7546975"/>
    <xdr:graphicFrame macro="">
      <xdr:nvGraphicFramePr>
        <xdr:cNvPr id="2" name="Diagramm 8">
          <a:extLst>
            <a:ext uri="{FF2B5EF4-FFF2-40B4-BE49-F238E27FC236}">
              <a16:creationId xmlns:a16="http://schemas.microsoft.com/office/drawing/2014/main" id="{8D6B7D9B-A663-4734-81A3-AF961A4B4B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25.02.2025</a:t>
          </a:r>
        </a:p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0.01164</cdr:x>
      <cdr:y>0.02332</cdr:y>
    </cdr:from>
    <cdr:to>
      <cdr:x>0.1573</cdr:x>
      <cdr:y>0.09783</cdr:y>
    </cdr:to>
    <cdr:pic>
      <cdr:nvPicPr>
        <cdr:cNvPr id="4" name="Grafik 3">
          <a:extLst xmlns:a="http://schemas.openxmlformats.org/drawingml/2006/main">
            <a:ext uri="{FF2B5EF4-FFF2-40B4-BE49-F238E27FC236}">
              <a16:creationId xmlns:a16="http://schemas.microsoft.com/office/drawing/2014/main" id="{3866A7A4-CAAA-4AF5-8E1B-3E39EDBB5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7183" y="175455"/>
          <a:ext cx="2592590" cy="5605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rgbClr val="FFFFFF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685800</xdr:colOff>
      <xdr:row>8</xdr:row>
      <xdr:rowOff>19050</xdr:rowOff>
    </xdr:from>
    <xdr:to>
      <xdr:col>31</xdr:col>
      <xdr:colOff>495300</xdr:colOff>
      <xdr:row>50</xdr:row>
      <xdr:rowOff>114300</xdr:rowOff>
    </xdr:to>
    <xdr:graphicFrame macro="">
      <xdr:nvGraphicFramePr>
        <xdr:cNvPr id="12018" name="Diagramm 1">
          <a:extLst>
            <a:ext uri="{FF2B5EF4-FFF2-40B4-BE49-F238E27FC236}">
              <a16:creationId xmlns:a16="http://schemas.microsoft.com/office/drawing/2014/main" id="{00000000-0008-0000-1100-0000F2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8</xdr:row>
      <xdr:rowOff>9525</xdr:rowOff>
    </xdr:from>
    <xdr:to>
      <xdr:col>16</xdr:col>
      <xdr:colOff>47625</xdr:colOff>
      <xdr:row>50</xdr:row>
      <xdr:rowOff>104775</xdr:rowOff>
    </xdr:to>
    <xdr:graphicFrame macro="">
      <xdr:nvGraphicFramePr>
        <xdr:cNvPr id="12019" name="Diagramm 2">
          <a:extLst>
            <a:ext uri="{FF2B5EF4-FFF2-40B4-BE49-F238E27FC236}">
              <a16:creationId xmlns:a16="http://schemas.microsoft.com/office/drawing/2014/main" id="{00000000-0008-0000-1100-0000F3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685800</xdr:colOff>
      <xdr:row>52</xdr:row>
      <xdr:rowOff>47625</xdr:rowOff>
    </xdr:from>
    <xdr:to>
      <xdr:col>31</xdr:col>
      <xdr:colOff>495300</xdr:colOff>
      <xdr:row>94</xdr:row>
      <xdr:rowOff>142875</xdr:rowOff>
    </xdr:to>
    <xdr:graphicFrame macro="">
      <xdr:nvGraphicFramePr>
        <xdr:cNvPr id="12020" name="Diagramm 3">
          <a:extLst>
            <a:ext uri="{FF2B5EF4-FFF2-40B4-BE49-F238E27FC236}">
              <a16:creationId xmlns:a16="http://schemas.microsoft.com/office/drawing/2014/main" id="{00000000-0008-0000-1100-0000F4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228600</xdr:colOff>
      <xdr:row>52</xdr:row>
      <xdr:rowOff>47625</xdr:rowOff>
    </xdr:from>
    <xdr:to>
      <xdr:col>16</xdr:col>
      <xdr:colOff>38100</xdr:colOff>
      <xdr:row>94</xdr:row>
      <xdr:rowOff>142875</xdr:rowOff>
    </xdr:to>
    <xdr:graphicFrame macro="">
      <xdr:nvGraphicFramePr>
        <xdr:cNvPr id="12021" name="Diagramm 4">
          <a:extLst>
            <a:ext uri="{FF2B5EF4-FFF2-40B4-BE49-F238E27FC236}">
              <a16:creationId xmlns:a16="http://schemas.microsoft.com/office/drawing/2014/main" id="{00000000-0008-0000-1100-0000F5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0.2322</cdr:x>
      <cdr:y>0.00691</cdr:y>
    </cdr:from>
    <cdr:to>
      <cdr:x>0.80509</cdr:x>
      <cdr:y>0.13536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09850" y="47625"/>
          <a:ext cx="6438900" cy="885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de-DE" sz="2000" b="1"/>
            <a:t>Frisch</a:t>
          </a:r>
          <a:r>
            <a:rPr lang="de-DE" sz="2000" b="1" baseline="0"/>
            <a:t> und Abwassergebühren 2015 in lippischen Kommunen </a:t>
          </a:r>
          <a:br>
            <a:rPr lang="de-DE" sz="2000" b="1" baseline="0"/>
          </a:br>
          <a:r>
            <a:rPr lang="de-DE" sz="2000" b="1" baseline="0"/>
            <a:t>am Beispiel eines kleinen </a:t>
          </a:r>
          <a:r>
            <a:rPr lang="de-DE" sz="2000" b="1"/>
            <a:t>Galvanikbetriebes </a:t>
          </a:r>
          <a:br>
            <a:rPr lang="de-DE" sz="2000" b="1"/>
          </a:br>
          <a:r>
            <a:rPr lang="de-DE" sz="1000" b="0"/>
            <a:t>(1.000 cbm Frischwasser, 800 cbm</a:t>
          </a:r>
          <a:r>
            <a:rPr lang="de-DE" sz="1000" b="0" baseline="0"/>
            <a:t>  Abwasser, 2.800 qm versiegelte Fläche)</a:t>
          </a:r>
          <a:endParaRPr lang="de-DE" sz="1000" b="0"/>
        </a:p>
      </cdr:txBody>
    </cdr:sp>
  </cdr:relSizeAnchor>
  <cdr:relSizeAnchor xmlns:cdr="http://schemas.openxmlformats.org/drawingml/2006/chartDrawing">
    <cdr:from>
      <cdr:x>0.70424</cdr:x>
      <cdr:y>0.13536</cdr:y>
    </cdr:from>
    <cdr:to>
      <cdr:x>0.70593</cdr:x>
      <cdr:y>0.93094</cdr:y>
    </cdr:to>
    <cdr:cxnSp macro="">
      <cdr:nvCxnSpPr>
        <cdr:cNvPr id="5" name="Gerade Verbindung 4">
          <a:extLst xmlns:a="http://schemas.openxmlformats.org/drawingml/2006/main">
            <a:ext uri="{FF2B5EF4-FFF2-40B4-BE49-F238E27FC236}">
              <a16:creationId xmlns:a16="http://schemas.microsoft.com/office/drawing/2014/main" id="{B6B98533-EA01-4108-BA08-481C11685A8D}"/>
            </a:ext>
          </a:extLst>
        </cdr:cNvPr>
        <cdr:cNvCxnSpPr/>
      </cdr:nvCxnSpPr>
      <cdr:spPr>
        <a:xfrm xmlns:a="http://schemas.openxmlformats.org/drawingml/2006/main" flipV="1">
          <a:off x="7915275" y="933450"/>
          <a:ext cx="19050" cy="5486400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0.68672</cdr:x>
      <cdr:y>0.16206</cdr:y>
    </cdr:from>
    <cdr:to>
      <cdr:x>0.75932</cdr:x>
      <cdr:y>0.22145</cdr:y>
    </cdr:to>
    <cdr:sp macro="" textlink="">
      <cdr:nvSpPr>
        <cdr:cNvPr id="11" name="Textfeld 2"/>
        <cdr:cNvSpPr txBox="1"/>
      </cdr:nvSpPr>
      <cdr:spPr>
        <a:xfrm xmlns:a="http://schemas.openxmlformats.org/drawingml/2006/main">
          <a:off x="7718425" y="1117600"/>
          <a:ext cx="81597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  <a:sym typeface="Symbol"/>
            </a:rPr>
            <a:t> </a:t>
          </a: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  <a:sym typeface="Symbol"/>
            </a:rPr>
            <a:t>Lippe</a:t>
          </a:r>
          <a:endParaRPr kumimoji="0" lang="de-DE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0.2322</cdr:x>
      <cdr:y>0.00138</cdr:y>
    </cdr:from>
    <cdr:to>
      <cdr:x>0.80509</cdr:x>
      <cdr:y>0.1326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609811" y="9502"/>
          <a:ext cx="6438994" cy="904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>
            <a:lnSpc>
              <a:spcPts val="2200"/>
            </a:lnSpc>
          </a:pPr>
          <a:r>
            <a:rPr lang="de-DE" sz="2000" b="1"/>
            <a:t>Frisch</a:t>
          </a:r>
          <a:r>
            <a:rPr lang="de-DE" sz="2000" b="1" baseline="0"/>
            <a:t> und Abwassergebühren 2015 in lippischen Kommunen </a:t>
          </a:r>
          <a:br>
            <a:rPr lang="de-DE" sz="2000" b="1" baseline="0"/>
          </a:br>
          <a:r>
            <a:rPr lang="de-DE" sz="2000" b="1" baseline="0"/>
            <a:t>am Beispiel einer Familie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0">
              <a:effectLst/>
              <a:latin typeface="+mn-lt"/>
              <a:ea typeface="+mn-ea"/>
              <a:cs typeface="+mn-cs"/>
            </a:rPr>
            <a:t>(100 cbm Frischwasser, 100 cbm</a:t>
          </a:r>
          <a:r>
            <a:rPr lang="de-DE" sz="1100" b="0" baseline="0">
              <a:effectLst/>
              <a:latin typeface="+mn-lt"/>
              <a:ea typeface="+mn-ea"/>
              <a:cs typeface="+mn-cs"/>
            </a:rPr>
            <a:t>  Abwasser, 150 qm versiegelte Fläche)</a:t>
          </a:r>
          <a:endParaRPr lang="de-DE" sz="2000">
            <a:effectLst/>
          </a:endParaRPr>
        </a:p>
        <a:p xmlns:a="http://schemas.openxmlformats.org/drawingml/2006/main">
          <a:pPr algn="ctr">
            <a:lnSpc>
              <a:spcPts val="2200"/>
            </a:lnSpc>
          </a:pPr>
          <a:endParaRPr lang="de-DE" sz="2000" b="1"/>
        </a:p>
      </cdr:txBody>
    </cdr:sp>
  </cdr:relSizeAnchor>
  <cdr:relSizeAnchor xmlns:cdr="http://schemas.openxmlformats.org/drawingml/2006/chartDrawing">
    <cdr:from>
      <cdr:x>0.70283</cdr:x>
      <cdr:y>0.13674</cdr:y>
    </cdr:from>
    <cdr:to>
      <cdr:x>0.70452</cdr:x>
      <cdr:y>0.93232</cdr:y>
    </cdr:to>
    <cdr:cxnSp macro="">
      <cdr:nvCxnSpPr>
        <cdr:cNvPr id="4" name="Gerade Verbindung 3">
          <a:extLst xmlns:a="http://schemas.openxmlformats.org/drawingml/2006/main">
            <a:ext uri="{FF2B5EF4-FFF2-40B4-BE49-F238E27FC236}">
              <a16:creationId xmlns:a16="http://schemas.microsoft.com/office/drawing/2014/main" id="{B3EC48BA-8E4A-489F-949A-99DE48752EA8}"/>
            </a:ext>
          </a:extLst>
        </cdr:cNvPr>
        <cdr:cNvCxnSpPr/>
      </cdr:nvCxnSpPr>
      <cdr:spPr>
        <a:xfrm xmlns:a="http://schemas.openxmlformats.org/drawingml/2006/main" flipV="1">
          <a:off x="7899400" y="942975"/>
          <a:ext cx="19050" cy="5486400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0.68333</cdr:x>
      <cdr:y>0.16436</cdr:y>
    </cdr:from>
    <cdr:to>
      <cdr:x>0.72034</cdr:x>
      <cdr:y>0.22376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7680325" y="1133475"/>
          <a:ext cx="415925" cy="4095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  <a:sym typeface="Symbol"/>
            </a:rPr>
            <a:t>  </a:t>
          </a: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  <a:sym typeface="Symbol"/>
            </a:rPr>
            <a:t>Lippe</a:t>
          </a:r>
          <a:endParaRPr kumimoji="0" lang="de-DE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AE41F-0FC9-42FC-9E04-5FF2B152E810}">
  <sheetPr>
    <tabColor rgb="FF92D050"/>
    <pageSetUpPr fitToPage="1"/>
  </sheetPr>
  <dimension ref="A1:GG208"/>
  <sheetViews>
    <sheetView tabSelected="1" zoomScale="90" zoomScaleNormal="90" workbookViewId="0">
      <selection activeCell="C12" sqref="C12"/>
    </sheetView>
  </sheetViews>
  <sheetFormatPr baseColWidth="10" defaultRowHeight="12.75" x14ac:dyDescent="0.2"/>
  <cols>
    <col min="1" max="1" width="0.5703125" style="1" customWidth="1"/>
    <col min="2" max="2" width="32.28515625" customWidth="1"/>
    <col min="3" max="3" width="13.28515625" customWidth="1"/>
    <col min="4" max="4" width="19.42578125" customWidth="1"/>
    <col min="5" max="5" width="13.28515625" customWidth="1"/>
    <col min="6" max="6" width="18.42578125" customWidth="1"/>
    <col min="7" max="7" width="13.5703125" customWidth="1"/>
    <col min="8" max="8" width="18.28515625" customWidth="1"/>
    <col min="9" max="15" width="11.42578125" style="15" customWidth="1"/>
    <col min="16" max="16" width="5" style="15" customWidth="1"/>
    <col min="17" max="18" width="11.42578125" style="15" customWidth="1"/>
    <col min="19" max="189" width="11.42578125" style="1"/>
  </cols>
  <sheetData>
    <row r="1" spans="1:189" s="1" customFormat="1" ht="3" customHeight="1" thickBot="1" x14ac:dyDescent="0.25"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9" ht="15.75" customHeight="1" thickTop="1" thickBot="1" x14ac:dyDescent="0.25">
      <c r="B2" s="14"/>
      <c r="C2" s="14"/>
      <c r="D2" s="14"/>
      <c r="E2" s="14"/>
      <c r="F2" s="14"/>
      <c r="G2" s="14"/>
      <c r="H2" s="14"/>
    </row>
    <row r="3" spans="1:189" ht="3.75" customHeight="1" thickTop="1" thickBot="1" x14ac:dyDescent="0.25">
      <c r="B3" s="16"/>
      <c r="C3" s="16"/>
      <c r="D3" s="16"/>
      <c r="E3" s="16"/>
      <c r="F3" s="16"/>
      <c r="G3" s="16"/>
      <c r="H3" s="16"/>
    </row>
    <row r="4" spans="1:189" s="17" customFormat="1" ht="15.75" customHeight="1" thickTop="1" x14ac:dyDescent="0.2">
      <c r="A4" s="1"/>
      <c r="B4" s="84" t="s">
        <v>41</v>
      </c>
      <c r="C4" s="85"/>
      <c r="D4" s="85"/>
      <c r="E4" s="85"/>
      <c r="F4" s="86"/>
      <c r="G4" s="86"/>
      <c r="I4" s="18"/>
      <c r="J4" s="18"/>
      <c r="K4" s="18"/>
      <c r="L4" s="18"/>
      <c r="M4" s="18"/>
      <c r="N4" s="18"/>
      <c r="O4" s="18"/>
      <c r="P4" s="18"/>
      <c r="Q4" s="18"/>
      <c r="R4" s="18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</row>
    <row r="5" spans="1:189" s="1" customFormat="1" ht="15.75" customHeight="1" x14ac:dyDescent="0.2">
      <c r="B5" s="87"/>
      <c r="C5" s="87"/>
      <c r="D5" s="87"/>
      <c r="E5" s="87"/>
      <c r="F5" s="88"/>
      <c r="G5" s="88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89" s="20" customFormat="1" ht="27" customHeight="1" thickBot="1" x14ac:dyDescent="0.25">
      <c r="A6" s="1"/>
      <c r="B6" s="87"/>
      <c r="C6" s="87"/>
      <c r="D6" s="87"/>
      <c r="E6" s="87"/>
      <c r="F6" s="88"/>
      <c r="G6" s="88"/>
      <c r="H6" s="1"/>
      <c r="I6" s="19"/>
      <c r="J6" s="19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</row>
    <row r="7" spans="1:189" s="1" customFormat="1" ht="3.75" customHeight="1" thickTop="1" thickBot="1" x14ac:dyDescent="0.25">
      <c r="B7" s="21"/>
      <c r="C7" s="21"/>
      <c r="D7" s="21"/>
      <c r="E7" s="21"/>
      <c r="F7" s="21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9" ht="15" customHeight="1" thickBot="1" x14ac:dyDescent="0.25">
      <c r="B8" s="22"/>
      <c r="C8" s="22"/>
      <c r="D8" s="22"/>
      <c r="E8" s="22"/>
      <c r="F8" s="22"/>
      <c r="G8" s="22"/>
      <c r="H8" s="22"/>
    </row>
    <row r="9" spans="1:189" ht="7.5" customHeight="1" thickTop="1" x14ac:dyDescent="0.2">
      <c r="B9" s="23"/>
      <c r="C9" s="24"/>
      <c r="D9" s="25"/>
      <c r="E9" s="26"/>
      <c r="F9" s="26"/>
      <c r="G9" s="26"/>
      <c r="H9" s="26"/>
    </row>
    <row r="10" spans="1:189" ht="15" customHeight="1" thickBot="1" x14ac:dyDescent="0.25">
      <c r="B10" s="23"/>
      <c r="C10" s="27" t="s">
        <v>34</v>
      </c>
      <c r="D10" s="25"/>
      <c r="E10" s="26"/>
      <c r="F10" s="26"/>
      <c r="G10" s="26"/>
      <c r="H10" s="26"/>
    </row>
    <row r="11" spans="1:189" ht="3.75" customHeight="1" thickTop="1" x14ac:dyDescent="0.2">
      <c r="B11" s="23"/>
      <c r="C11" s="28"/>
      <c r="D11" s="25"/>
      <c r="E11" s="26"/>
      <c r="F11" s="26"/>
      <c r="G11" s="26"/>
      <c r="H11" s="26"/>
    </row>
    <row r="12" spans="1:189" ht="16.5" customHeight="1" x14ac:dyDescent="0.25">
      <c r="B12" s="89" t="s">
        <v>42</v>
      </c>
      <c r="C12" s="12">
        <v>0</v>
      </c>
      <c r="D12" s="61" t="s">
        <v>53</v>
      </c>
      <c r="E12" s="59" t="s">
        <v>52</v>
      </c>
      <c r="F12" s="23"/>
      <c r="G12" s="23"/>
      <c r="H12" s="23"/>
    </row>
    <row r="13" spans="1:189" ht="18.75" customHeight="1" x14ac:dyDescent="0.2">
      <c r="B13" s="110"/>
      <c r="C13" s="29"/>
      <c r="D13" s="23"/>
      <c r="E13" s="23"/>
      <c r="F13" s="23"/>
      <c r="G13" s="23"/>
      <c r="H13" s="23"/>
    </row>
    <row r="14" spans="1:189" ht="18" customHeight="1" x14ac:dyDescent="0.25">
      <c r="B14" s="89" t="s">
        <v>57</v>
      </c>
      <c r="C14" s="12">
        <v>0</v>
      </c>
      <c r="D14" s="23"/>
      <c r="E14" s="111" t="s">
        <v>51</v>
      </c>
      <c r="F14" s="112"/>
      <c r="G14" s="112"/>
      <c r="H14" s="112"/>
    </row>
    <row r="15" spans="1:189" s="33" customFormat="1" ht="15.75" customHeight="1" thickBot="1" x14ac:dyDescent="0.25">
      <c r="A15" s="30"/>
      <c r="B15" s="110"/>
      <c r="C15" s="31"/>
      <c r="D15" s="31"/>
      <c r="E15" s="82"/>
      <c r="F15" s="83"/>
      <c r="G15" s="83"/>
      <c r="H15" s="83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</row>
    <row r="16" spans="1:189" ht="21" customHeight="1" thickTop="1" thickBot="1" x14ac:dyDescent="0.25">
      <c r="B16" s="92"/>
      <c r="C16" s="92"/>
      <c r="D16" s="92"/>
      <c r="E16" s="92"/>
      <c r="F16" s="92"/>
      <c r="G16" s="92"/>
      <c r="H16" s="92"/>
    </row>
    <row r="17" spans="2:8" ht="21" customHeight="1" thickTop="1" thickBot="1" x14ac:dyDescent="0.25">
      <c r="B17" s="93"/>
      <c r="C17" s="95" t="s">
        <v>55</v>
      </c>
      <c r="D17" s="96"/>
      <c r="E17" s="99" t="s">
        <v>49</v>
      </c>
      <c r="F17" s="100"/>
      <c r="G17" s="100"/>
      <c r="H17" s="101"/>
    </row>
    <row r="18" spans="2:8" ht="21" customHeight="1" thickTop="1" x14ac:dyDescent="0.2">
      <c r="B18" s="93"/>
      <c r="C18" s="97"/>
      <c r="D18" s="98"/>
      <c r="E18" s="102" t="s">
        <v>50</v>
      </c>
      <c r="F18" s="103"/>
      <c r="G18" s="102" t="s">
        <v>36</v>
      </c>
      <c r="H18" s="103"/>
    </row>
    <row r="19" spans="2:8" ht="38.25" customHeight="1" thickBot="1" x14ac:dyDescent="0.25">
      <c r="B19" s="94"/>
      <c r="C19" s="62" t="s">
        <v>45</v>
      </c>
      <c r="D19" s="35" t="s">
        <v>35</v>
      </c>
      <c r="E19" s="63" t="s">
        <v>45</v>
      </c>
      <c r="F19" s="35" t="s">
        <v>35</v>
      </c>
      <c r="G19" s="63" t="s">
        <v>45</v>
      </c>
      <c r="H19" s="35" t="s">
        <v>35</v>
      </c>
    </row>
    <row r="20" spans="2:8" ht="18" customHeight="1" thickTop="1" thickBot="1" x14ac:dyDescent="0.25">
      <c r="B20" s="74" t="s">
        <v>56</v>
      </c>
      <c r="C20" s="75">
        <f>SUM(C21:C36)/16</f>
        <v>850.0625</v>
      </c>
      <c r="D20" s="76">
        <f>SUM(D21:D36)/16</f>
        <v>0</v>
      </c>
      <c r="E20" s="71"/>
      <c r="F20" s="72"/>
      <c r="G20" s="71"/>
      <c r="H20" s="73"/>
    </row>
    <row r="21" spans="2:8" ht="16.5" customHeight="1" thickTop="1" x14ac:dyDescent="0.2">
      <c r="B21" s="41" t="s">
        <v>26</v>
      </c>
      <c r="C21" s="69">
        <v>670</v>
      </c>
      <c r="D21" s="64">
        <f>IF($C$12=0,0,$C$12*C21/100)</f>
        <v>0</v>
      </c>
      <c r="E21" s="70"/>
      <c r="F21" s="47"/>
      <c r="G21" s="70"/>
      <c r="H21" s="47"/>
    </row>
    <row r="22" spans="2:8" ht="16.5" customHeight="1" x14ac:dyDescent="0.2">
      <c r="B22" s="41" t="s">
        <v>16</v>
      </c>
      <c r="C22" s="65">
        <v>620</v>
      </c>
      <c r="D22" s="66">
        <f t="shared" ref="D22:D36" si="0">IF($C$12=0,0,$C$12*C22/100)</f>
        <v>0</v>
      </c>
      <c r="E22" s="65"/>
      <c r="F22" s="47"/>
      <c r="G22" s="65"/>
      <c r="H22" s="47"/>
    </row>
    <row r="23" spans="2:8" ht="16.5" customHeight="1" x14ac:dyDescent="0.2">
      <c r="B23" s="41" t="s">
        <v>17</v>
      </c>
      <c r="C23" s="65">
        <v>886</v>
      </c>
      <c r="D23" s="66">
        <f t="shared" si="0"/>
        <v>0</v>
      </c>
      <c r="E23" s="65"/>
      <c r="F23" s="47"/>
      <c r="G23" s="65"/>
      <c r="H23" s="47"/>
    </row>
    <row r="24" spans="2:8" ht="16.5" customHeight="1" x14ac:dyDescent="0.2">
      <c r="B24" s="41" t="s">
        <v>18</v>
      </c>
      <c r="C24" s="113">
        <f>IF($E$12="nein",MAX(E24,G24),IF($E$12="ja",MIN(E24,G24),""))</f>
        <v>1680</v>
      </c>
      <c r="D24" s="114">
        <f>MAX(F24,H24)</f>
        <v>0</v>
      </c>
      <c r="E24" s="65">
        <v>1680</v>
      </c>
      <c r="F24" s="47">
        <f>IF($C$12=0,0,IF($E$12="nein",$C$12*E24/100,""))</f>
        <v>0</v>
      </c>
      <c r="G24" s="65">
        <v>840</v>
      </c>
      <c r="H24" s="47">
        <f>IF($C$12=0,0,IF($E$12="ja",$C$12*G24/100,""))</f>
        <v>0</v>
      </c>
    </row>
    <row r="25" spans="2:8" ht="16.5" customHeight="1" x14ac:dyDescent="0.2">
      <c r="B25" s="41" t="s">
        <v>27</v>
      </c>
      <c r="C25" s="65">
        <v>685</v>
      </c>
      <c r="D25" s="66">
        <f t="shared" si="0"/>
        <v>0</v>
      </c>
      <c r="E25" s="65"/>
      <c r="F25" s="47"/>
      <c r="G25" s="65"/>
      <c r="H25" s="47"/>
    </row>
    <row r="26" spans="2:8" ht="16.5" customHeight="1" x14ac:dyDescent="0.2">
      <c r="B26" s="41" t="s">
        <v>28</v>
      </c>
      <c r="C26" s="65">
        <v>794</v>
      </c>
      <c r="D26" s="66">
        <f t="shared" si="0"/>
        <v>0</v>
      </c>
      <c r="E26" s="65"/>
      <c r="F26" s="47"/>
      <c r="G26" s="65"/>
      <c r="H26" s="47"/>
    </row>
    <row r="27" spans="2:8" ht="16.5" customHeight="1" x14ac:dyDescent="0.2">
      <c r="B27" s="41" t="s">
        <v>19</v>
      </c>
      <c r="C27" s="113">
        <f>IF($E$12="nein",MAX(E27,G27),IF($E$12="ja",MIN(E27,G27),""))</f>
        <v>1195</v>
      </c>
      <c r="D27" s="114">
        <f>MAX(F27,H27)</f>
        <v>0</v>
      </c>
      <c r="E27" s="65">
        <v>1195</v>
      </c>
      <c r="F27" s="47">
        <f>IF($C$12=0,0,IF($E$12="nein",$C$12*E27/100,""))</f>
        <v>0</v>
      </c>
      <c r="G27" s="65">
        <v>744</v>
      </c>
      <c r="H27" s="47">
        <f>IF($C$12=0,0,IF($E$12="ja",$C$12*G27/100,""))</f>
        <v>0</v>
      </c>
    </row>
    <row r="28" spans="2:8" ht="16.5" customHeight="1" x14ac:dyDescent="0.2">
      <c r="B28" s="43" t="s">
        <v>20</v>
      </c>
      <c r="C28" s="65">
        <v>970</v>
      </c>
      <c r="D28" s="66">
        <f t="shared" si="0"/>
        <v>0</v>
      </c>
      <c r="E28" s="65"/>
      <c r="F28" s="47"/>
      <c r="G28" s="65"/>
      <c r="H28" s="47"/>
    </row>
    <row r="29" spans="2:8" ht="16.5" customHeight="1" x14ac:dyDescent="0.2">
      <c r="B29" s="41" t="s">
        <v>21</v>
      </c>
      <c r="C29" s="65">
        <v>828</v>
      </c>
      <c r="D29" s="66">
        <f t="shared" si="0"/>
        <v>0</v>
      </c>
      <c r="E29" s="65"/>
      <c r="F29" s="47"/>
      <c r="G29" s="65"/>
      <c r="H29" s="47"/>
    </row>
    <row r="30" spans="2:8" ht="16.5" customHeight="1" x14ac:dyDescent="0.2">
      <c r="B30" s="41" t="s">
        <v>22</v>
      </c>
      <c r="C30" s="65">
        <v>650</v>
      </c>
      <c r="D30" s="66">
        <f t="shared" si="0"/>
        <v>0</v>
      </c>
      <c r="E30" s="65"/>
      <c r="F30" s="47"/>
      <c r="G30" s="65"/>
      <c r="H30" s="47"/>
    </row>
    <row r="31" spans="2:8" ht="16.5" customHeight="1" x14ac:dyDescent="0.2">
      <c r="B31" s="41" t="s">
        <v>29</v>
      </c>
      <c r="C31" s="65">
        <v>699</v>
      </c>
      <c r="D31" s="66">
        <f t="shared" si="0"/>
        <v>0</v>
      </c>
      <c r="E31" s="65"/>
      <c r="F31" s="47"/>
      <c r="G31" s="65"/>
      <c r="H31" s="47"/>
    </row>
    <row r="32" spans="2:8" ht="16.5" customHeight="1" x14ac:dyDescent="0.2">
      <c r="B32" s="41" t="s">
        <v>30</v>
      </c>
      <c r="C32" s="65">
        <v>730</v>
      </c>
      <c r="D32" s="66">
        <f t="shared" si="0"/>
        <v>0</v>
      </c>
      <c r="E32" s="65"/>
      <c r="F32" s="47"/>
      <c r="G32" s="65"/>
      <c r="H32" s="47"/>
    </row>
    <row r="33" spans="1:189" ht="16.5" customHeight="1" x14ac:dyDescent="0.2">
      <c r="B33" s="41" t="s">
        <v>23</v>
      </c>
      <c r="C33" s="65">
        <v>893</v>
      </c>
      <c r="D33" s="66">
        <f t="shared" si="0"/>
        <v>0</v>
      </c>
      <c r="E33" s="65"/>
      <c r="F33" s="47"/>
      <c r="G33" s="65"/>
      <c r="H33" s="47"/>
    </row>
    <row r="34" spans="1:189" ht="16.5" customHeight="1" x14ac:dyDescent="0.2">
      <c r="B34" s="41" t="s">
        <v>31</v>
      </c>
      <c r="C34" s="65">
        <v>652</v>
      </c>
      <c r="D34" s="66">
        <f t="shared" si="0"/>
        <v>0</v>
      </c>
      <c r="E34" s="65"/>
      <c r="F34" s="47"/>
      <c r="G34" s="65"/>
      <c r="H34" s="47"/>
    </row>
    <row r="35" spans="1:189" ht="16.5" customHeight="1" x14ac:dyDescent="0.2">
      <c r="B35" s="43" t="s">
        <v>24</v>
      </c>
      <c r="C35" s="65">
        <v>955</v>
      </c>
      <c r="D35" s="66">
        <f t="shared" si="0"/>
        <v>0</v>
      </c>
      <c r="E35" s="65"/>
      <c r="F35" s="47"/>
      <c r="G35" s="65"/>
      <c r="H35" s="47"/>
    </row>
    <row r="36" spans="1:189" ht="16.5" customHeight="1" thickBot="1" x14ac:dyDescent="0.25">
      <c r="B36" s="44" t="s">
        <v>25</v>
      </c>
      <c r="C36" s="67">
        <v>694</v>
      </c>
      <c r="D36" s="68">
        <f t="shared" si="0"/>
        <v>0</v>
      </c>
      <c r="E36" s="67"/>
      <c r="F36" s="47"/>
      <c r="G36" s="67"/>
      <c r="H36" s="47"/>
    </row>
    <row r="37" spans="1:189" ht="21.75" customHeight="1" thickTop="1" thickBot="1" x14ac:dyDescent="0.25">
      <c r="B37" s="80" t="s">
        <v>44</v>
      </c>
      <c r="C37" s="81"/>
      <c r="D37" s="81"/>
      <c r="E37" s="81"/>
      <c r="F37" s="81"/>
      <c r="G37" s="81"/>
      <c r="H37" s="81"/>
    </row>
    <row r="38" spans="1:189" s="45" customFormat="1" ht="13.5" thickTop="1" x14ac:dyDescent="0.2">
      <c r="A38" s="1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</row>
    <row r="39" spans="1:189" s="45" customFormat="1" x14ac:dyDescent="0.2">
      <c r="A39" s="1"/>
      <c r="G39" s="1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</row>
    <row r="40" spans="1:189" s="45" customFormat="1" x14ac:dyDescent="0.2">
      <c r="A40" s="1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</row>
    <row r="41" spans="1:189" s="45" customFormat="1" x14ac:dyDescent="0.2">
      <c r="A41" s="1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</row>
    <row r="42" spans="1:189" s="45" customFormat="1" x14ac:dyDescent="0.2">
      <c r="A42" s="1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</row>
    <row r="43" spans="1:189" s="45" customFormat="1" x14ac:dyDescent="0.2">
      <c r="A43" s="1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</row>
    <row r="44" spans="1:189" s="45" customFormat="1" x14ac:dyDescent="0.2">
      <c r="A44" s="1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</row>
    <row r="45" spans="1:189" s="45" customFormat="1" x14ac:dyDescent="0.2">
      <c r="A45" s="1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</row>
    <row r="46" spans="1:189" s="45" customFormat="1" x14ac:dyDescent="0.2">
      <c r="A46" s="1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</row>
    <row r="47" spans="1:189" s="45" customFormat="1" x14ac:dyDescent="0.2">
      <c r="A47" s="1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</row>
    <row r="48" spans="1:189" s="45" customFormat="1" x14ac:dyDescent="0.2">
      <c r="A48" s="1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</row>
    <row r="49" spans="1:189" s="45" customFormat="1" x14ac:dyDescent="0.2">
      <c r="A49" s="1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</row>
    <row r="50" spans="1:189" s="45" customFormat="1" x14ac:dyDescent="0.2">
      <c r="A50" s="1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</row>
    <row r="51" spans="1:189" s="45" customFormat="1" x14ac:dyDescent="0.2">
      <c r="A51" s="1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</row>
    <row r="52" spans="1:189" s="45" customFormat="1" x14ac:dyDescent="0.2">
      <c r="A52" s="1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</row>
    <row r="53" spans="1:189" s="45" customFormat="1" x14ac:dyDescent="0.2">
      <c r="A53" s="1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</row>
    <row r="54" spans="1:189" s="45" customFormat="1" x14ac:dyDescent="0.2">
      <c r="A54" s="1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</row>
    <row r="55" spans="1:189" s="45" customFormat="1" x14ac:dyDescent="0.2">
      <c r="A55" s="1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</row>
    <row r="56" spans="1:189" s="45" customFormat="1" x14ac:dyDescent="0.2">
      <c r="A56" s="1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</row>
    <row r="57" spans="1:189" s="45" customFormat="1" x14ac:dyDescent="0.2">
      <c r="A57" s="1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</row>
    <row r="58" spans="1:189" s="45" customFormat="1" x14ac:dyDescent="0.2">
      <c r="A58" s="1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</row>
    <row r="59" spans="1:189" s="45" customFormat="1" x14ac:dyDescent="0.2">
      <c r="A59" s="1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</row>
    <row r="60" spans="1:189" s="45" customFormat="1" x14ac:dyDescent="0.2">
      <c r="A60" s="1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</row>
    <row r="61" spans="1:189" s="45" customFormat="1" x14ac:dyDescent="0.2">
      <c r="A61" s="1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</row>
    <row r="62" spans="1:189" s="45" customFormat="1" x14ac:dyDescent="0.2">
      <c r="A62" s="1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</row>
    <row r="63" spans="1:189" s="45" customFormat="1" x14ac:dyDescent="0.2">
      <c r="A63" s="1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</row>
    <row r="64" spans="1:189" s="45" customFormat="1" x14ac:dyDescent="0.2">
      <c r="A64" s="1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</row>
    <row r="65" spans="1:189" s="45" customFormat="1" x14ac:dyDescent="0.2">
      <c r="A65" s="1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</row>
    <row r="66" spans="1:189" s="45" customFormat="1" x14ac:dyDescent="0.2">
      <c r="A66" s="1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</row>
    <row r="67" spans="1:189" s="45" customFormat="1" x14ac:dyDescent="0.2">
      <c r="A67" s="1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</row>
    <row r="68" spans="1:189" s="45" customFormat="1" x14ac:dyDescent="0.2">
      <c r="A68" s="1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</row>
    <row r="69" spans="1:189" s="45" customFormat="1" x14ac:dyDescent="0.2">
      <c r="A69" s="1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</row>
    <row r="70" spans="1:189" s="45" customFormat="1" x14ac:dyDescent="0.2">
      <c r="A70" s="1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</row>
    <row r="71" spans="1:189" s="45" customFormat="1" x14ac:dyDescent="0.2">
      <c r="A71" s="1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</row>
    <row r="72" spans="1:189" s="45" customFormat="1" x14ac:dyDescent="0.2">
      <c r="A72" s="1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</row>
    <row r="73" spans="1:189" s="45" customFormat="1" x14ac:dyDescent="0.2">
      <c r="A73" s="1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</row>
    <row r="74" spans="1:189" s="45" customFormat="1" x14ac:dyDescent="0.2">
      <c r="A74" s="1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</row>
    <row r="75" spans="1:189" x14ac:dyDescent="0.2">
      <c r="B75" s="1"/>
      <c r="C75" s="1"/>
      <c r="D75" s="1"/>
      <c r="E75" s="1"/>
      <c r="F75" s="1"/>
      <c r="G75" s="1"/>
      <c r="H75" s="1"/>
    </row>
    <row r="76" spans="1:189" x14ac:dyDescent="0.2">
      <c r="B76" s="1"/>
      <c r="C76" s="1"/>
      <c r="D76" s="1"/>
      <c r="E76" s="1"/>
      <c r="F76" s="1"/>
      <c r="G76" s="1"/>
      <c r="H76" s="1"/>
    </row>
    <row r="77" spans="1:189" x14ac:dyDescent="0.2">
      <c r="B77" s="1"/>
      <c r="C77" s="1"/>
      <c r="D77" s="1"/>
      <c r="E77" s="1"/>
      <c r="F77" s="1"/>
      <c r="G77" s="1"/>
      <c r="H77" s="1"/>
    </row>
    <row r="78" spans="1:189" x14ac:dyDescent="0.2">
      <c r="B78" s="1"/>
      <c r="C78" s="1"/>
      <c r="D78" s="1"/>
      <c r="E78" s="1"/>
      <c r="F78" s="1"/>
      <c r="G78" s="1"/>
      <c r="H78" s="1"/>
    </row>
    <row r="79" spans="1:189" x14ac:dyDescent="0.2">
      <c r="B79" s="1"/>
      <c r="C79" s="1"/>
      <c r="D79" s="1"/>
      <c r="E79" s="1"/>
      <c r="F79" s="1"/>
      <c r="G79" s="1"/>
      <c r="H79" s="1"/>
    </row>
    <row r="80" spans="1:189" x14ac:dyDescent="0.2">
      <c r="B80" s="1"/>
      <c r="C80" s="1"/>
      <c r="D80" s="1"/>
      <c r="E80" s="1"/>
      <c r="F80" s="1"/>
      <c r="G80" s="1"/>
      <c r="H80" s="1"/>
    </row>
    <row r="81" spans="1:189" x14ac:dyDescent="0.2">
      <c r="B81" s="1"/>
      <c r="C81" s="1"/>
      <c r="D81" s="1"/>
      <c r="E81" s="1"/>
      <c r="F81" s="1"/>
      <c r="G81" s="1"/>
      <c r="H81" s="1"/>
    </row>
    <row r="82" spans="1:189" s="15" customFormat="1" x14ac:dyDescent="0.2">
      <c r="A82" s="1"/>
      <c r="B82" s="1"/>
      <c r="C82" s="1"/>
      <c r="D82" s="1"/>
      <c r="E82" s="1"/>
      <c r="F82" s="1"/>
      <c r="G82" s="1"/>
      <c r="H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</row>
    <row r="83" spans="1:189" s="15" customFormat="1" x14ac:dyDescent="0.2">
      <c r="A83" s="1"/>
      <c r="B83" s="1"/>
      <c r="C83" s="1"/>
      <c r="D83" s="1"/>
      <c r="E83" s="1"/>
      <c r="F83" s="1"/>
      <c r="G83" s="1"/>
      <c r="H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</row>
    <row r="84" spans="1:189" s="15" customFormat="1" x14ac:dyDescent="0.2">
      <c r="A84" s="1"/>
      <c r="B84" s="1"/>
      <c r="C84" s="1"/>
      <c r="D84" s="1"/>
      <c r="E84" s="1"/>
      <c r="F84" s="1"/>
      <c r="G84" s="1"/>
      <c r="H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</row>
    <row r="85" spans="1:189" s="15" customFormat="1" x14ac:dyDescent="0.2">
      <c r="A85" s="1"/>
      <c r="B85" s="1"/>
      <c r="C85" s="1"/>
      <c r="D85" s="1"/>
      <c r="E85" s="1"/>
      <c r="F85" s="1"/>
      <c r="G85" s="1"/>
      <c r="H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</row>
    <row r="86" spans="1:189" s="15" customFormat="1" x14ac:dyDescent="0.2">
      <c r="A86" s="1"/>
      <c r="B86" s="1"/>
      <c r="C86" s="1"/>
      <c r="D86" s="1"/>
      <c r="E86" s="1"/>
      <c r="F86" s="1"/>
      <c r="G86" s="1"/>
      <c r="H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</row>
    <row r="87" spans="1:189" s="15" customFormat="1" x14ac:dyDescent="0.2">
      <c r="A87" s="1"/>
      <c r="B87" s="1"/>
      <c r="C87" s="1"/>
      <c r="D87" s="1"/>
      <c r="E87" s="1"/>
      <c r="F87" s="1"/>
      <c r="G87" s="1"/>
      <c r="H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</row>
    <row r="88" spans="1:189" s="15" customFormat="1" x14ac:dyDescent="0.2">
      <c r="A88" s="1"/>
      <c r="B88" s="1"/>
      <c r="C88" s="1"/>
      <c r="D88" s="1"/>
      <c r="E88" s="1"/>
      <c r="F88" s="1"/>
      <c r="G88" s="1"/>
      <c r="H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</row>
    <row r="89" spans="1:189" s="15" customFormat="1" x14ac:dyDescent="0.2">
      <c r="A89" s="1"/>
      <c r="B89" s="1"/>
      <c r="C89" s="1"/>
      <c r="D89" s="1"/>
      <c r="E89" s="1"/>
      <c r="F89" s="1"/>
      <c r="G89" s="1"/>
      <c r="H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</row>
    <row r="90" spans="1:189" s="15" customFormat="1" x14ac:dyDescent="0.2">
      <c r="A90" s="1"/>
      <c r="B90" s="1"/>
      <c r="C90" s="1"/>
      <c r="D90" s="1"/>
      <c r="E90" s="1"/>
      <c r="F90" s="1"/>
      <c r="G90" s="1"/>
      <c r="H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</row>
    <row r="91" spans="1:189" s="15" customFormat="1" x14ac:dyDescent="0.2">
      <c r="A91" s="1"/>
      <c r="B91" s="1"/>
      <c r="C91" s="1"/>
      <c r="D91" s="1"/>
      <c r="E91" s="1"/>
      <c r="F91" s="1"/>
      <c r="G91" s="1"/>
      <c r="H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</row>
    <row r="92" spans="1:189" s="15" customFormat="1" x14ac:dyDescent="0.2">
      <c r="A92" s="1"/>
      <c r="B92" s="1"/>
      <c r="C92" s="1"/>
      <c r="D92" s="1"/>
      <c r="E92" s="1"/>
      <c r="F92" s="1"/>
      <c r="G92" s="1"/>
      <c r="H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</row>
    <row r="93" spans="1:189" s="15" customFormat="1" x14ac:dyDescent="0.2">
      <c r="A93" s="1"/>
      <c r="B93" s="1"/>
      <c r="C93" s="1"/>
      <c r="D93" s="1"/>
      <c r="E93" s="1"/>
      <c r="F93" s="1"/>
      <c r="G93" s="1"/>
      <c r="H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</row>
    <row r="94" spans="1:189" s="15" customFormat="1" x14ac:dyDescent="0.2">
      <c r="A94" s="1"/>
      <c r="B94" s="1"/>
      <c r="C94" s="1"/>
      <c r="D94" s="1"/>
      <c r="E94" s="1"/>
      <c r="F94" s="1"/>
      <c r="G94" s="1"/>
      <c r="H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</row>
    <row r="95" spans="1:189" s="15" customFormat="1" x14ac:dyDescent="0.2">
      <c r="A95" s="1"/>
      <c r="B95" s="1"/>
      <c r="C95" s="1"/>
      <c r="D95" s="1"/>
      <c r="E95" s="1"/>
      <c r="F95" s="1"/>
      <c r="G95" s="1"/>
      <c r="H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</row>
    <row r="96" spans="1:189" s="15" customFormat="1" x14ac:dyDescent="0.2">
      <c r="A96" s="1"/>
      <c r="B96" s="1"/>
      <c r="C96" s="1"/>
      <c r="D96" s="1"/>
      <c r="E96" s="1"/>
      <c r="F96" s="1"/>
      <c r="G96" s="1"/>
      <c r="H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</row>
    <row r="97" spans="1:189" s="15" customFormat="1" x14ac:dyDescent="0.2">
      <c r="A97" s="1"/>
      <c r="B97" s="1"/>
      <c r="C97" s="1"/>
      <c r="D97" s="1"/>
      <c r="E97" s="1"/>
      <c r="F97" s="1"/>
      <c r="G97" s="1"/>
      <c r="H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</row>
    <row r="98" spans="1:189" s="15" customFormat="1" x14ac:dyDescent="0.2">
      <c r="A98" s="1"/>
      <c r="B98" s="1"/>
      <c r="C98" s="1"/>
      <c r="D98" s="1"/>
      <c r="E98" s="1"/>
      <c r="F98" s="1"/>
      <c r="G98" s="1"/>
      <c r="H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</row>
    <row r="99" spans="1:189" s="15" customFormat="1" x14ac:dyDescent="0.2">
      <c r="A99" s="1"/>
      <c r="B99" s="1"/>
      <c r="C99" s="1"/>
      <c r="D99" s="1"/>
      <c r="E99" s="1"/>
      <c r="F99" s="1"/>
      <c r="G99" s="1"/>
      <c r="H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</row>
    <row r="100" spans="1:189" s="15" customFormat="1" x14ac:dyDescent="0.2">
      <c r="A100" s="1"/>
      <c r="B100" s="1"/>
      <c r="C100" s="1"/>
      <c r="D100" s="1"/>
      <c r="E100" s="1"/>
      <c r="F100" s="1"/>
      <c r="G100" s="1"/>
      <c r="H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</row>
    <row r="101" spans="1:189" s="15" customFormat="1" x14ac:dyDescent="0.2">
      <c r="A101" s="1"/>
      <c r="B101" s="1"/>
      <c r="C101" s="1"/>
      <c r="D101" s="1"/>
      <c r="E101" s="1"/>
      <c r="F101" s="1"/>
      <c r="G101" s="1"/>
      <c r="H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</row>
    <row r="102" spans="1:189" s="15" customFormat="1" x14ac:dyDescent="0.2">
      <c r="A102" s="1"/>
      <c r="B102" s="1"/>
      <c r="C102" s="1"/>
      <c r="D102" s="1"/>
      <c r="E102" s="1"/>
      <c r="F102" s="1"/>
      <c r="G102" s="1"/>
      <c r="H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</row>
    <row r="103" spans="1:189" s="15" customFormat="1" x14ac:dyDescent="0.2">
      <c r="A103" s="1"/>
      <c r="B103" s="1"/>
      <c r="C103" s="1"/>
      <c r="D103" s="1"/>
      <c r="E103" s="1"/>
      <c r="F103" s="1"/>
      <c r="G103" s="1"/>
      <c r="H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</row>
    <row r="104" spans="1:189" s="15" customFormat="1" x14ac:dyDescent="0.2">
      <c r="A104" s="1"/>
      <c r="B104" s="1"/>
      <c r="C104" s="1"/>
      <c r="D104" s="1"/>
      <c r="E104" s="1"/>
      <c r="F104" s="1"/>
      <c r="G104" s="1"/>
      <c r="H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</row>
    <row r="105" spans="1:189" s="15" customFormat="1" x14ac:dyDescent="0.2">
      <c r="A105" s="1"/>
      <c r="B105" s="1"/>
      <c r="C105" s="1"/>
      <c r="D105" s="1"/>
      <c r="E105" s="1"/>
      <c r="F105" s="1"/>
      <c r="G105" s="1"/>
      <c r="H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</row>
    <row r="106" spans="1:189" s="15" customFormat="1" x14ac:dyDescent="0.2">
      <c r="A106" s="1"/>
      <c r="B106" s="1"/>
      <c r="C106" s="1"/>
      <c r="D106" s="1"/>
      <c r="E106" s="1"/>
      <c r="F106" s="1"/>
      <c r="G106" s="1"/>
      <c r="H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</row>
    <row r="107" spans="1:189" s="15" customFormat="1" x14ac:dyDescent="0.2">
      <c r="A107" s="1"/>
      <c r="B107" s="1"/>
      <c r="C107" s="1"/>
      <c r="D107" s="1"/>
      <c r="E107" s="1"/>
      <c r="F107" s="1"/>
      <c r="G107" s="1"/>
      <c r="H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</row>
    <row r="108" spans="1:189" s="15" customFormat="1" x14ac:dyDescent="0.2">
      <c r="A108" s="1"/>
      <c r="B108" s="1"/>
      <c r="C108" s="1"/>
      <c r="D108" s="1"/>
      <c r="E108" s="1"/>
      <c r="F108" s="1"/>
      <c r="G108" s="1"/>
      <c r="H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</row>
    <row r="109" spans="1:189" s="15" customFormat="1" x14ac:dyDescent="0.2">
      <c r="A109" s="1"/>
      <c r="B109" s="1"/>
      <c r="C109" s="1"/>
      <c r="D109" s="1"/>
      <c r="E109" s="1"/>
      <c r="F109" s="1"/>
      <c r="G109" s="1"/>
      <c r="H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</row>
    <row r="110" spans="1:189" s="15" customFormat="1" x14ac:dyDescent="0.2">
      <c r="A110" s="1"/>
      <c r="B110" s="1"/>
      <c r="C110" s="1"/>
      <c r="D110" s="1"/>
      <c r="E110" s="1"/>
      <c r="F110" s="1"/>
      <c r="G110" s="1"/>
      <c r="H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</row>
    <row r="111" spans="1:189" s="15" customFormat="1" x14ac:dyDescent="0.2">
      <c r="A111" s="1"/>
      <c r="B111" s="1"/>
      <c r="C111" s="1"/>
      <c r="D111" s="1"/>
      <c r="E111" s="1"/>
      <c r="F111" s="1"/>
      <c r="G111" s="1"/>
      <c r="H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</row>
    <row r="112" spans="1:189" s="15" customFormat="1" x14ac:dyDescent="0.2">
      <c r="A112" s="1"/>
      <c r="B112" s="1"/>
      <c r="C112" s="1"/>
      <c r="D112" s="1"/>
      <c r="E112" s="1"/>
      <c r="F112" s="1"/>
      <c r="G112" s="1"/>
      <c r="H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</row>
    <row r="113" spans="1:189" s="15" customFormat="1" x14ac:dyDescent="0.2">
      <c r="A113" s="1"/>
      <c r="B113" s="1"/>
      <c r="C113" s="1"/>
      <c r="D113" s="1"/>
      <c r="E113" s="1"/>
      <c r="F113" s="1"/>
      <c r="G113" s="1"/>
      <c r="H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</row>
    <row r="114" spans="1:189" s="15" customFormat="1" x14ac:dyDescent="0.2">
      <c r="A114" s="1"/>
      <c r="B114" s="1"/>
      <c r="C114" s="1"/>
      <c r="D114" s="1"/>
      <c r="E114" s="1"/>
      <c r="F114" s="1"/>
      <c r="G114" s="1"/>
      <c r="H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</row>
    <row r="115" spans="1:189" s="15" customFormat="1" x14ac:dyDescent="0.2">
      <c r="A115" s="1"/>
      <c r="B115" s="1"/>
      <c r="C115" s="1"/>
      <c r="D115" s="1"/>
      <c r="E115" s="1"/>
      <c r="F115" s="1"/>
      <c r="G115" s="1"/>
      <c r="H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</row>
    <row r="116" spans="1:189" s="15" customFormat="1" x14ac:dyDescent="0.2">
      <c r="A116" s="1"/>
      <c r="B116" s="1"/>
      <c r="C116" s="1"/>
      <c r="D116" s="1"/>
      <c r="E116" s="1"/>
      <c r="F116" s="1"/>
      <c r="G116" s="1"/>
      <c r="H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</row>
    <row r="117" spans="1:189" s="15" customFormat="1" x14ac:dyDescent="0.2">
      <c r="A117" s="1"/>
      <c r="B117" s="1"/>
      <c r="C117" s="1"/>
      <c r="D117" s="1"/>
      <c r="E117" s="1"/>
      <c r="F117" s="1"/>
      <c r="G117" s="1"/>
      <c r="H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</row>
    <row r="118" spans="1:189" s="15" customFormat="1" x14ac:dyDescent="0.2">
      <c r="A118" s="1"/>
      <c r="B118" s="1"/>
      <c r="C118" s="1"/>
      <c r="D118" s="1"/>
      <c r="E118" s="1"/>
      <c r="F118" s="1"/>
      <c r="G118" s="1"/>
      <c r="H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</row>
    <row r="119" spans="1:189" s="15" customFormat="1" x14ac:dyDescent="0.2">
      <c r="A119" s="1"/>
      <c r="B119" s="1"/>
      <c r="C119" s="1"/>
      <c r="D119" s="1"/>
      <c r="E119" s="1"/>
      <c r="F119" s="1"/>
      <c r="G119" s="1"/>
      <c r="H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</row>
    <row r="120" spans="1:189" s="15" customFormat="1" x14ac:dyDescent="0.2">
      <c r="A120" s="1"/>
      <c r="B120" s="1"/>
      <c r="C120" s="1"/>
      <c r="D120" s="1"/>
      <c r="E120" s="1"/>
      <c r="F120" s="1"/>
      <c r="G120" s="1"/>
      <c r="H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</row>
    <row r="121" spans="1:189" s="15" customFormat="1" x14ac:dyDescent="0.2">
      <c r="A121" s="1"/>
      <c r="B121" s="1"/>
      <c r="C121" s="1"/>
      <c r="D121" s="1"/>
      <c r="E121" s="1"/>
      <c r="F121" s="1"/>
      <c r="G121" s="1"/>
      <c r="H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</row>
    <row r="122" spans="1:189" s="15" customFormat="1" x14ac:dyDescent="0.2">
      <c r="A122" s="1"/>
      <c r="B122" s="1"/>
      <c r="C122" s="1"/>
      <c r="D122" s="1"/>
      <c r="E122" s="1"/>
      <c r="F122" s="1"/>
      <c r="G122" s="1"/>
      <c r="H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</row>
    <row r="123" spans="1:189" s="15" customFormat="1" x14ac:dyDescent="0.2">
      <c r="A123" s="1"/>
      <c r="B123" s="1"/>
      <c r="C123" s="1"/>
      <c r="D123" s="1"/>
      <c r="E123" s="1"/>
      <c r="F123" s="1"/>
      <c r="G123" s="1"/>
      <c r="H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</row>
    <row r="124" spans="1:189" s="15" customFormat="1" x14ac:dyDescent="0.2">
      <c r="A124" s="1"/>
      <c r="B124" s="1"/>
      <c r="C124" s="1"/>
      <c r="D124" s="1"/>
      <c r="E124" s="1"/>
      <c r="F124" s="1"/>
      <c r="G124" s="1"/>
      <c r="H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</row>
    <row r="125" spans="1:189" s="15" customFormat="1" x14ac:dyDescent="0.2">
      <c r="A125" s="1"/>
      <c r="B125" s="1"/>
      <c r="C125" s="1"/>
      <c r="D125" s="1"/>
      <c r="E125" s="1"/>
      <c r="F125" s="1"/>
      <c r="G125" s="1"/>
      <c r="H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</row>
    <row r="126" spans="1:189" s="15" customFormat="1" x14ac:dyDescent="0.2">
      <c r="A126" s="1"/>
      <c r="B126" s="1"/>
      <c r="C126" s="1"/>
      <c r="D126" s="1"/>
      <c r="E126" s="1"/>
      <c r="F126" s="1"/>
      <c r="G126" s="1"/>
      <c r="H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</row>
    <row r="127" spans="1:189" s="15" customFormat="1" x14ac:dyDescent="0.2">
      <c r="A127" s="1"/>
      <c r="B127" s="1"/>
      <c r="C127" s="1"/>
      <c r="D127" s="1"/>
      <c r="E127" s="1"/>
      <c r="F127" s="1"/>
      <c r="G127" s="1"/>
      <c r="H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</row>
    <row r="128" spans="1:189" s="15" customFormat="1" x14ac:dyDescent="0.2">
      <c r="A128" s="1"/>
      <c r="B128" s="1"/>
      <c r="C128" s="1"/>
      <c r="D128" s="1"/>
      <c r="E128" s="1"/>
      <c r="F128" s="1"/>
      <c r="G128" s="1"/>
      <c r="H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</row>
    <row r="129" spans="1:189" s="15" customFormat="1" x14ac:dyDescent="0.2">
      <c r="A129" s="1"/>
      <c r="B129" s="1"/>
      <c r="C129" s="1"/>
      <c r="D129" s="1"/>
      <c r="E129" s="1"/>
      <c r="F129" s="1"/>
      <c r="G129" s="1"/>
      <c r="H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</row>
    <row r="130" spans="1:189" s="15" customFormat="1" x14ac:dyDescent="0.2">
      <c r="A130" s="1"/>
      <c r="B130" s="1"/>
      <c r="C130" s="1"/>
      <c r="D130" s="1"/>
      <c r="E130" s="1"/>
      <c r="F130" s="1"/>
      <c r="G130" s="1"/>
      <c r="H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</row>
    <row r="131" spans="1:189" s="15" customFormat="1" x14ac:dyDescent="0.2">
      <c r="A131" s="1"/>
      <c r="B131" s="1"/>
      <c r="C131" s="1"/>
      <c r="D131" s="1"/>
      <c r="E131" s="1"/>
      <c r="F131" s="1"/>
      <c r="G131" s="1"/>
      <c r="H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</row>
    <row r="132" spans="1:189" s="15" customFormat="1" x14ac:dyDescent="0.2">
      <c r="A132" s="1"/>
      <c r="B132" s="1"/>
      <c r="C132" s="1"/>
      <c r="D132" s="1"/>
      <c r="E132" s="1"/>
      <c r="F132" s="1"/>
      <c r="G132" s="1"/>
      <c r="H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</row>
    <row r="133" spans="1:189" s="15" customFormat="1" x14ac:dyDescent="0.2">
      <c r="A133" s="1"/>
      <c r="B133" s="1"/>
      <c r="C133" s="1"/>
      <c r="D133" s="1"/>
      <c r="E133" s="1"/>
      <c r="F133" s="1"/>
      <c r="G133" s="1"/>
      <c r="H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</row>
    <row r="134" spans="1:189" s="15" customFormat="1" x14ac:dyDescent="0.2">
      <c r="A134" s="1"/>
      <c r="B134" s="1"/>
      <c r="C134" s="1"/>
      <c r="D134" s="1"/>
      <c r="E134" s="1"/>
      <c r="F134" s="1"/>
      <c r="G134" s="1"/>
      <c r="H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</row>
    <row r="135" spans="1:189" s="15" customFormat="1" x14ac:dyDescent="0.2">
      <c r="A135" s="1"/>
      <c r="B135" s="1"/>
      <c r="C135" s="1"/>
      <c r="D135" s="1"/>
      <c r="E135" s="1"/>
      <c r="F135" s="1"/>
      <c r="G135" s="1"/>
      <c r="H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</row>
    <row r="136" spans="1:189" s="15" customFormat="1" x14ac:dyDescent="0.2">
      <c r="A136" s="1"/>
      <c r="B136" s="1"/>
      <c r="C136" s="1"/>
      <c r="D136" s="1"/>
      <c r="E136" s="1"/>
      <c r="F136" s="1"/>
      <c r="G136" s="1"/>
      <c r="H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</row>
    <row r="137" spans="1:189" s="15" customFormat="1" x14ac:dyDescent="0.2">
      <c r="A137" s="1"/>
      <c r="B137" s="1"/>
      <c r="C137" s="1"/>
      <c r="D137" s="1"/>
      <c r="E137" s="1"/>
      <c r="F137" s="1"/>
      <c r="G137" s="1"/>
      <c r="H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</row>
    <row r="138" spans="1:189" s="15" customFormat="1" x14ac:dyDescent="0.2">
      <c r="A138" s="1"/>
      <c r="B138" s="1"/>
      <c r="C138" s="1"/>
      <c r="D138" s="1"/>
      <c r="E138" s="1"/>
      <c r="F138" s="1"/>
      <c r="G138" s="1"/>
      <c r="H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</row>
    <row r="139" spans="1:189" s="15" customFormat="1" x14ac:dyDescent="0.2">
      <c r="A139" s="1"/>
      <c r="B139" s="1"/>
      <c r="C139" s="1"/>
      <c r="D139" s="1"/>
      <c r="E139" s="1"/>
      <c r="F139" s="1"/>
      <c r="G139" s="1"/>
      <c r="H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</row>
    <row r="140" spans="1:189" s="15" customFormat="1" x14ac:dyDescent="0.2">
      <c r="A140" s="1"/>
      <c r="B140" s="1"/>
      <c r="C140" s="1"/>
      <c r="D140" s="1"/>
      <c r="E140" s="1"/>
      <c r="F140" s="1"/>
      <c r="G140" s="1"/>
      <c r="H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</row>
    <row r="141" spans="1:189" s="15" customFormat="1" x14ac:dyDescent="0.2">
      <c r="A141" s="1"/>
      <c r="B141" s="1"/>
      <c r="C141" s="1"/>
      <c r="D141" s="1"/>
      <c r="E141" s="1"/>
      <c r="F141" s="1"/>
      <c r="G141" s="1"/>
      <c r="H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</row>
    <row r="142" spans="1:189" s="15" customFormat="1" x14ac:dyDescent="0.2">
      <c r="A142" s="1"/>
      <c r="B142" s="1"/>
      <c r="C142" s="1"/>
      <c r="D142" s="1"/>
      <c r="E142" s="1"/>
      <c r="F142" s="1"/>
      <c r="G142" s="1"/>
      <c r="H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</row>
    <row r="143" spans="1:189" s="15" customFormat="1" x14ac:dyDescent="0.2">
      <c r="A143" s="1"/>
      <c r="B143" s="1"/>
      <c r="C143" s="1"/>
      <c r="D143" s="1"/>
      <c r="E143" s="1"/>
      <c r="F143" s="1"/>
      <c r="G143" s="1"/>
      <c r="H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</row>
    <row r="144" spans="1:189" s="15" customFormat="1" x14ac:dyDescent="0.2">
      <c r="A144" s="1"/>
      <c r="B144" s="1"/>
      <c r="C144" s="1"/>
      <c r="D144" s="1"/>
      <c r="E144" s="1"/>
      <c r="F144" s="1"/>
      <c r="G144" s="1"/>
      <c r="H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</row>
    <row r="145" spans="1:189" s="15" customFormat="1" x14ac:dyDescent="0.2">
      <c r="A145" s="1"/>
      <c r="B145" s="1"/>
      <c r="C145" s="1"/>
      <c r="D145" s="1"/>
      <c r="E145" s="1"/>
      <c r="F145" s="1"/>
      <c r="G145" s="1"/>
      <c r="H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</row>
    <row r="146" spans="1:189" s="15" customFormat="1" x14ac:dyDescent="0.2">
      <c r="A146" s="1"/>
      <c r="B146" s="1"/>
      <c r="C146" s="1"/>
      <c r="D146" s="1"/>
      <c r="E146" s="1"/>
      <c r="F146" s="1"/>
      <c r="G146" s="1"/>
      <c r="H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</row>
    <row r="147" spans="1:189" s="15" customFormat="1" x14ac:dyDescent="0.2">
      <c r="A147" s="1"/>
      <c r="B147" s="1"/>
      <c r="C147" s="1"/>
      <c r="D147" s="1"/>
      <c r="E147" s="1"/>
      <c r="F147" s="1"/>
      <c r="G147" s="1"/>
      <c r="H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</row>
    <row r="148" spans="1:189" s="15" customFormat="1" x14ac:dyDescent="0.2">
      <c r="A148" s="1"/>
      <c r="B148" s="1"/>
      <c r="C148" s="1"/>
      <c r="D148" s="1"/>
      <c r="E148" s="1"/>
      <c r="F148" s="1"/>
      <c r="G148" s="1"/>
      <c r="H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</row>
    <row r="149" spans="1:189" s="15" customFormat="1" x14ac:dyDescent="0.2">
      <c r="A149" s="1"/>
      <c r="B149" s="1"/>
      <c r="C149" s="1"/>
      <c r="D149" s="1"/>
      <c r="E149" s="1"/>
      <c r="F149" s="1"/>
      <c r="G149" s="1"/>
      <c r="H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</row>
    <row r="150" spans="1:189" s="15" customFormat="1" x14ac:dyDescent="0.2">
      <c r="A150" s="1"/>
      <c r="B150" s="1"/>
      <c r="C150" s="1"/>
      <c r="D150" s="1"/>
      <c r="E150" s="1"/>
      <c r="F150" s="1"/>
      <c r="G150" s="1"/>
      <c r="H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</row>
    <row r="151" spans="1:189" s="15" customFormat="1" x14ac:dyDescent="0.2">
      <c r="A151" s="1"/>
      <c r="B151" s="1"/>
      <c r="C151" s="1"/>
      <c r="D151" s="1"/>
      <c r="E151" s="1"/>
      <c r="F151" s="1"/>
      <c r="G151" s="1"/>
      <c r="H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</row>
    <row r="152" spans="1:189" s="15" customFormat="1" x14ac:dyDescent="0.2">
      <c r="A152" s="1"/>
      <c r="B152" s="1"/>
      <c r="C152" s="1"/>
      <c r="D152" s="1"/>
      <c r="E152" s="1"/>
      <c r="F152" s="1"/>
      <c r="G152" s="1"/>
      <c r="H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</row>
    <row r="153" spans="1:189" s="15" customFormat="1" x14ac:dyDescent="0.2">
      <c r="A153" s="1"/>
      <c r="B153" s="1"/>
      <c r="C153" s="1"/>
      <c r="D153" s="1"/>
      <c r="E153" s="1"/>
      <c r="F153" s="1"/>
      <c r="G153" s="1"/>
      <c r="H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</row>
    <row r="154" spans="1:189" s="15" customFormat="1" x14ac:dyDescent="0.2">
      <c r="A154" s="1"/>
      <c r="B154" s="1"/>
      <c r="C154" s="1"/>
      <c r="D154" s="1"/>
      <c r="E154" s="1"/>
      <c r="F154" s="1"/>
      <c r="G154" s="1"/>
      <c r="H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</row>
    <row r="155" spans="1:189" s="15" customFormat="1" x14ac:dyDescent="0.2">
      <c r="A155" s="1"/>
      <c r="B155" s="1"/>
      <c r="C155" s="1"/>
      <c r="D155" s="1"/>
      <c r="E155" s="1"/>
      <c r="F155" s="1"/>
      <c r="G155" s="1"/>
      <c r="H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</row>
    <row r="156" spans="1:189" s="15" customFormat="1" x14ac:dyDescent="0.2">
      <c r="A156" s="1"/>
      <c r="B156" s="1"/>
      <c r="C156" s="1"/>
      <c r="D156" s="1"/>
      <c r="E156" s="1"/>
      <c r="F156" s="1"/>
      <c r="G156" s="1"/>
      <c r="H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</row>
    <row r="157" spans="1:189" s="15" customFormat="1" x14ac:dyDescent="0.2">
      <c r="A157" s="1"/>
      <c r="B157" s="1"/>
      <c r="C157" s="1"/>
      <c r="D157" s="1"/>
      <c r="E157" s="1"/>
      <c r="F157" s="1"/>
      <c r="G157" s="1"/>
      <c r="H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</row>
    <row r="158" spans="1:189" s="15" customFormat="1" x14ac:dyDescent="0.2">
      <c r="A158" s="1"/>
      <c r="B158" s="1"/>
      <c r="C158" s="1"/>
      <c r="D158" s="1"/>
      <c r="E158" s="1"/>
      <c r="F158" s="1"/>
      <c r="G158" s="1"/>
      <c r="H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</row>
    <row r="159" spans="1:189" s="15" customFormat="1" x14ac:dyDescent="0.2">
      <c r="A159" s="1"/>
      <c r="B159" s="1"/>
      <c r="C159" s="1"/>
      <c r="D159" s="1"/>
      <c r="E159" s="1"/>
      <c r="F159" s="1"/>
      <c r="G159" s="1"/>
      <c r="H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</row>
    <row r="160" spans="1:189" s="15" customFormat="1" x14ac:dyDescent="0.2">
      <c r="A160" s="1"/>
      <c r="B160" s="1"/>
      <c r="C160" s="1"/>
      <c r="D160" s="1"/>
      <c r="E160" s="1"/>
      <c r="F160" s="1"/>
      <c r="G160" s="1"/>
      <c r="H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</row>
    <row r="161" spans="1:189" s="15" customFormat="1" x14ac:dyDescent="0.2">
      <c r="A161" s="1"/>
      <c r="B161" s="1"/>
      <c r="C161" s="1"/>
      <c r="D161" s="1"/>
      <c r="E161" s="1"/>
      <c r="F161" s="1"/>
      <c r="G161" s="1"/>
      <c r="H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</row>
    <row r="162" spans="1:189" s="15" customFormat="1" x14ac:dyDescent="0.2">
      <c r="A162" s="1"/>
      <c r="B162" s="1"/>
      <c r="C162" s="1"/>
      <c r="D162" s="1"/>
      <c r="E162" s="1"/>
      <c r="F162" s="1"/>
      <c r="G162" s="1"/>
      <c r="H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</row>
    <row r="163" spans="1:189" s="15" customFormat="1" x14ac:dyDescent="0.2">
      <c r="A163" s="1"/>
      <c r="B163" s="1"/>
      <c r="C163" s="1"/>
      <c r="D163" s="1"/>
      <c r="E163" s="1"/>
      <c r="F163" s="1"/>
      <c r="G163" s="1"/>
      <c r="H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</row>
    <row r="164" spans="1:189" s="15" customFormat="1" x14ac:dyDescent="0.2">
      <c r="A164" s="1"/>
      <c r="B164" s="1"/>
      <c r="C164" s="1"/>
      <c r="D164" s="1"/>
      <c r="E164" s="1"/>
      <c r="F164" s="1"/>
      <c r="G164" s="1"/>
      <c r="H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</row>
    <row r="165" spans="1:189" s="15" customFormat="1" x14ac:dyDescent="0.2">
      <c r="A165" s="1"/>
      <c r="B165" s="1"/>
      <c r="C165" s="1"/>
      <c r="D165" s="1"/>
      <c r="E165" s="1"/>
      <c r="F165" s="1"/>
      <c r="G165" s="1"/>
      <c r="H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</row>
    <row r="166" spans="1:189" s="15" customFormat="1" x14ac:dyDescent="0.2">
      <c r="A166" s="1"/>
      <c r="B166" s="1"/>
      <c r="C166" s="1"/>
      <c r="D166" s="1"/>
      <c r="E166" s="1"/>
      <c r="F166" s="1"/>
      <c r="G166" s="1"/>
      <c r="H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</row>
    <row r="167" spans="1:189" s="15" customFormat="1" x14ac:dyDescent="0.2">
      <c r="A167" s="1"/>
      <c r="B167" s="1"/>
      <c r="C167" s="1"/>
      <c r="D167" s="1"/>
      <c r="E167" s="1"/>
      <c r="F167" s="1"/>
      <c r="G167" s="1"/>
      <c r="H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</row>
    <row r="168" spans="1:189" s="15" customFormat="1" x14ac:dyDescent="0.2">
      <c r="A168" s="1"/>
      <c r="B168" s="1"/>
      <c r="C168" s="1"/>
      <c r="D168" s="1"/>
      <c r="E168" s="1"/>
      <c r="F168" s="1"/>
      <c r="G168" s="1"/>
      <c r="H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</row>
    <row r="169" spans="1:189" s="15" customFormat="1" x14ac:dyDescent="0.2">
      <c r="A169" s="1"/>
      <c r="B169" s="1"/>
      <c r="C169" s="1"/>
      <c r="D169" s="1"/>
      <c r="E169" s="1"/>
      <c r="F169" s="1"/>
      <c r="G169" s="1"/>
      <c r="H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</row>
    <row r="170" spans="1:189" s="15" customFormat="1" x14ac:dyDescent="0.2">
      <c r="A170" s="1"/>
      <c r="B170" s="1"/>
      <c r="C170" s="1"/>
      <c r="D170" s="1"/>
      <c r="E170" s="1"/>
      <c r="F170" s="1"/>
      <c r="G170" s="1"/>
      <c r="H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</row>
    <row r="171" spans="1:189" s="15" customFormat="1" x14ac:dyDescent="0.2">
      <c r="A171" s="1"/>
      <c r="B171" s="1"/>
      <c r="C171" s="1"/>
      <c r="D171" s="1"/>
      <c r="E171" s="1"/>
      <c r="F171" s="1"/>
      <c r="G171" s="1"/>
      <c r="H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</row>
    <row r="172" spans="1:189" s="15" customFormat="1" x14ac:dyDescent="0.2">
      <c r="A172" s="1"/>
      <c r="B172" s="1"/>
      <c r="C172" s="1"/>
      <c r="D172" s="1"/>
      <c r="E172" s="1"/>
      <c r="F172" s="1"/>
      <c r="G172" s="1"/>
      <c r="H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</row>
    <row r="173" spans="1:189" s="15" customFormat="1" x14ac:dyDescent="0.2">
      <c r="A173" s="1"/>
      <c r="B173" s="1"/>
      <c r="C173" s="1"/>
      <c r="D173" s="1"/>
      <c r="E173" s="1"/>
      <c r="F173" s="1"/>
      <c r="G173" s="1"/>
      <c r="H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</row>
    <row r="174" spans="1:189" s="15" customFormat="1" x14ac:dyDescent="0.2">
      <c r="A174" s="1"/>
      <c r="B174" s="1"/>
      <c r="C174" s="1"/>
      <c r="D174" s="1"/>
      <c r="E174" s="1"/>
      <c r="F174" s="1"/>
      <c r="G174" s="1"/>
      <c r="H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</row>
    <row r="175" spans="1:189" s="15" customFormat="1" x14ac:dyDescent="0.2">
      <c r="A175" s="1"/>
      <c r="B175" s="1"/>
      <c r="C175" s="1"/>
      <c r="D175" s="1"/>
      <c r="E175" s="1"/>
      <c r="F175" s="1"/>
      <c r="G175" s="1"/>
      <c r="H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</row>
    <row r="176" spans="1:189" s="15" customFormat="1" x14ac:dyDescent="0.2">
      <c r="A176" s="1"/>
      <c r="B176" s="1"/>
      <c r="C176" s="1"/>
      <c r="D176" s="1"/>
      <c r="E176" s="1"/>
      <c r="F176" s="1"/>
      <c r="G176" s="1"/>
      <c r="H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</row>
    <row r="177" spans="1:189" s="15" customFormat="1" x14ac:dyDescent="0.2">
      <c r="A177" s="1"/>
      <c r="B177" s="1"/>
      <c r="C177" s="1"/>
      <c r="D177" s="1"/>
      <c r="E177" s="1"/>
      <c r="F177" s="1"/>
      <c r="G177" s="1"/>
      <c r="H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</row>
    <row r="178" spans="1:189" s="15" customFormat="1" x14ac:dyDescent="0.2">
      <c r="A178" s="1"/>
      <c r="B178" s="1"/>
      <c r="C178" s="1"/>
      <c r="D178" s="1"/>
      <c r="E178" s="1"/>
      <c r="F178" s="1"/>
      <c r="G178" s="1"/>
      <c r="H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</row>
    <row r="179" spans="1:189" s="15" customFormat="1" x14ac:dyDescent="0.2">
      <c r="A179" s="1"/>
      <c r="B179" s="1"/>
      <c r="C179" s="1"/>
      <c r="D179" s="1"/>
      <c r="E179" s="1"/>
      <c r="F179" s="1"/>
      <c r="G179" s="1"/>
      <c r="H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</row>
    <row r="180" spans="1:189" s="15" customFormat="1" x14ac:dyDescent="0.2">
      <c r="A180" s="1"/>
      <c r="B180" s="1"/>
      <c r="C180" s="1"/>
      <c r="D180" s="1"/>
      <c r="E180" s="1"/>
      <c r="F180" s="1"/>
      <c r="G180" s="1"/>
      <c r="H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</row>
    <row r="181" spans="1:189" s="15" customFormat="1" x14ac:dyDescent="0.2">
      <c r="A181" s="1"/>
      <c r="B181" s="1"/>
      <c r="C181" s="1"/>
      <c r="D181" s="1"/>
      <c r="E181" s="1"/>
      <c r="F181" s="1"/>
      <c r="G181" s="1"/>
      <c r="H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</row>
    <row r="182" spans="1:189" s="15" customFormat="1" x14ac:dyDescent="0.2">
      <c r="A182" s="1"/>
      <c r="B182" s="1"/>
      <c r="C182" s="1"/>
      <c r="D182" s="1"/>
      <c r="E182" s="1"/>
      <c r="F182" s="1"/>
      <c r="G182" s="1"/>
      <c r="H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</row>
    <row r="183" spans="1:189" s="15" customFormat="1" x14ac:dyDescent="0.2">
      <c r="A183" s="1"/>
      <c r="B183" s="1"/>
      <c r="C183" s="1"/>
      <c r="D183" s="1"/>
      <c r="E183" s="1"/>
      <c r="F183" s="1"/>
      <c r="G183" s="1"/>
      <c r="H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</row>
    <row r="184" spans="1:189" s="15" customFormat="1" x14ac:dyDescent="0.2">
      <c r="A184" s="1"/>
      <c r="B184" s="1"/>
      <c r="C184" s="1"/>
      <c r="D184" s="1"/>
      <c r="E184" s="1"/>
      <c r="F184" s="1"/>
      <c r="G184" s="1"/>
      <c r="H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</row>
    <row r="185" spans="1:189" s="15" customFormat="1" x14ac:dyDescent="0.2">
      <c r="A185" s="1"/>
      <c r="B185" s="1"/>
      <c r="C185" s="1"/>
      <c r="D185" s="1"/>
      <c r="E185" s="1"/>
      <c r="F185" s="1"/>
      <c r="G185" s="1"/>
      <c r="H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</row>
    <row r="186" spans="1:189" s="15" customFormat="1" x14ac:dyDescent="0.2">
      <c r="A186" s="1"/>
      <c r="B186" s="1"/>
      <c r="C186" s="1"/>
      <c r="D186" s="1"/>
      <c r="E186" s="1"/>
      <c r="F186" s="1"/>
      <c r="G186" s="1"/>
      <c r="H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</row>
    <row r="187" spans="1:189" s="15" customFormat="1" x14ac:dyDescent="0.2">
      <c r="A187" s="1"/>
      <c r="B187" s="1"/>
      <c r="C187" s="1"/>
      <c r="D187" s="1"/>
      <c r="E187" s="1"/>
      <c r="F187" s="1"/>
      <c r="G187" s="1"/>
      <c r="H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</row>
    <row r="188" spans="1:189" s="15" customFormat="1" x14ac:dyDescent="0.2">
      <c r="A188" s="1"/>
      <c r="B188" s="1"/>
      <c r="C188" s="1"/>
      <c r="D188" s="1"/>
      <c r="E188" s="1"/>
      <c r="F188" s="1"/>
      <c r="G188" s="1"/>
      <c r="H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</row>
    <row r="189" spans="1:189" s="15" customFormat="1" x14ac:dyDescent="0.2">
      <c r="A189" s="1"/>
      <c r="B189" s="1"/>
      <c r="C189" s="1"/>
      <c r="D189" s="1"/>
      <c r="E189" s="1"/>
      <c r="F189" s="1"/>
      <c r="G189" s="1"/>
      <c r="H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</row>
    <row r="190" spans="1:189" s="15" customFormat="1" x14ac:dyDescent="0.2">
      <c r="A190" s="1"/>
      <c r="B190" s="1"/>
      <c r="C190" s="1"/>
      <c r="D190" s="1"/>
      <c r="E190" s="1"/>
      <c r="F190" s="1"/>
      <c r="G190" s="1"/>
      <c r="H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</row>
    <row r="191" spans="1:189" s="15" customFormat="1" x14ac:dyDescent="0.2">
      <c r="A191" s="1"/>
      <c r="B191" s="1"/>
      <c r="C191" s="1"/>
      <c r="D191" s="1"/>
      <c r="E191" s="1"/>
      <c r="F191" s="1"/>
      <c r="G191" s="1"/>
      <c r="H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</row>
    <row r="192" spans="1:189" s="15" customFormat="1" x14ac:dyDescent="0.2">
      <c r="A192" s="1"/>
      <c r="B192" s="1"/>
      <c r="C192" s="1"/>
      <c r="D192" s="1"/>
      <c r="E192" s="1"/>
      <c r="F192" s="1"/>
      <c r="G192" s="1"/>
      <c r="H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</row>
    <row r="193" spans="1:189" s="15" customFormat="1" x14ac:dyDescent="0.2">
      <c r="A193" s="1"/>
      <c r="B193" s="1"/>
      <c r="C193" s="1"/>
      <c r="D193" s="1"/>
      <c r="E193" s="1"/>
      <c r="F193" s="1"/>
      <c r="G193" s="1"/>
      <c r="H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</row>
    <row r="194" spans="1:189" s="15" customFormat="1" x14ac:dyDescent="0.2">
      <c r="A194" s="1"/>
      <c r="B194" s="1"/>
      <c r="C194" s="1"/>
      <c r="D194" s="1"/>
      <c r="E194" s="1"/>
      <c r="F194" s="1"/>
      <c r="G194" s="1"/>
      <c r="H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</row>
    <row r="195" spans="1:189" s="15" customFormat="1" x14ac:dyDescent="0.2">
      <c r="A195" s="1"/>
      <c r="B195" s="1"/>
      <c r="C195" s="1"/>
      <c r="D195" s="1"/>
      <c r="E195" s="1"/>
      <c r="F195" s="1"/>
      <c r="G195" s="1"/>
      <c r="H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</row>
    <row r="196" spans="1:189" s="15" customFormat="1" x14ac:dyDescent="0.2">
      <c r="A196" s="1"/>
      <c r="B196" s="1"/>
      <c r="C196" s="1"/>
      <c r="D196" s="1"/>
      <c r="E196" s="1"/>
      <c r="F196" s="1"/>
      <c r="G196" s="1"/>
      <c r="H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</row>
    <row r="197" spans="1:189" s="15" customFormat="1" x14ac:dyDescent="0.2">
      <c r="A197" s="1"/>
      <c r="B197" s="1"/>
      <c r="C197" s="1"/>
      <c r="D197" s="1"/>
      <c r="E197" s="1"/>
      <c r="F197" s="1"/>
      <c r="G197" s="1"/>
      <c r="H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</row>
    <row r="198" spans="1:189" s="15" customFormat="1" x14ac:dyDescent="0.2">
      <c r="A198" s="1"/>
      <c r="B198" s="1"/>
      <c r="C198" s="1"/>
      <c r="D198" s="1"/>
      <c r="E198" s="1"/>
      <c r="F198" s="1"/>
      <c r="G198" s="1"/>
      <c r="H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</row>
    <row r="199" spans="1:189" s="15" customFormat="1" x14ac:dyDescent="0.2">
      <c r="A199" s="1"/>
      <c r="B199" s="1"/>
      <c r="C199" s="1"/>
      <c r="D199" s="1"/>
      <c r="E199" s="1"/>
      <c r="F199" s="1"/>
      <c r="G199" s="1"/>
      <c r="H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</row>
    <row r="200" spans="1:189" s="15" customFormat="1" x14ac:dyDescent="0.2">
      <c r="A200" s="1"/>
      <c r="B200" s="1"/>
      <c r="C200" s="1"/>
      <c r="D200" s="1"/>
      <c r="E200" s="1"/>
      <c r="F200" s="1"/>
      <c r="G200" s="1"/>
      <c r="H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</row>
    <row r="201" spans="1:189" s="15" customFormat="1" x14ac:dyDescent="0.2">
      <c r="A201" s="1"/>
      <c r="B201" s="1"/>
      <c r="C201" s="1"/>
      <c r="D201" s="1"/>
      <c r="E201" s="1"/>
      <c r="F201" s="1"/>
      <c r="G201" s="1"/>
      <c r="H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</row>
    <row r="202" spans="1:189" s="15" customFormat="1" x14ac:dyDescent="0.2">
      <c r="A202" s="1"/>
      <c r="B202" s="1"/>
      <c r="C202" s="1"/>
      <c r="D202" s="1"/>
      <c r="E202" s="1"/>
      <c r="F202" s="1"/>
      <c r="G202" s="1"/>
      <c r="H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</row>
    <row r="203" spans="1:189" s="15" customFormat="1" x14ac:dyDescent="0.2">
      <c r="A203" s="1"/>
      <c r="B203" s="1"/>
      <c r="C203" s="1"/>
      <c r="D203" s="1"/>
      <c r="E203" s="1"/>
      <c r="F203" s="1"/>
      <c r="G203" s="1"/>
      <c r="H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</row>
    <row r="204" spans="1:189" s="15" customFormat="1" x14ac:dyDescent="0.2">
      <c r="A204" s="1"/>
      <c r="B204" s="1"/>
      <c r="C204" s="1"/>
      <c r="D204" s="1"/>
      <c r="E204" s="1"/>
      <c r="F204" s="1"/>
      <c r="G204" s="1"/>
      <c r="H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</row>
    <row r="205" spans="1:189" s="15" customFormat="1" x14ac:dyDescent="0.2">
      <c r="A205" s="1"/>
      <c r="B205" s="1"/>
      <c r="C205" s="1"/>
      <c r="D205" s="1"/>
      <c r="E205" s="1"/>
      <c r="F205" s="1"/>
      <c r="G205" s="1"/>
      <c r="H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</row>
    <row r="206" spans="1:189" s="15" customFormat="1" x14ac:dyDescent="0.2">
      <c r="A206" s="1"/>
      <c r="B206" s="1"/>
      <c r="C206" s="1"/>
      <c r="D206" s="1"/>
      <c r="E206" s="1"/>
      <c r="F206" s="1"/>
      <c r="G206" s="1"/>
      <c r="H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</row>
    <row r="207" spans="1:189" s="15" customFormat="1" x14ac:dyDescent="0.2">
      <c r="A207" s="1"/>
      <c r="B207" s="1"/>
      <c r="C207" s="1"/>
      <c r="D207" s="1"/>
      <c r="E207" s="1"/>
      <c r="F207" s="1"/>
      <c r="G207" s="1"/>
      <c r="H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</row>
    <row r="208" spans="1:189" s="15" customFormat="1" x14ac:dyDescent="0.2">
      <c r="A208" s="1"/>
      <c r="B208" s="1"/>
      <c r="C208" s="1"/>
      <c r="D208" s="1"/>
      <c r="E208" s="1"/>
      <c r="F208" s="1"/>
      <c r="G208" s="1"/>
      <c r="H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</row>
  </sheetData>
  <sheetProtection algorithmName="SHA-512" hashValue="bKJklGslcwu5fe4q8JCLaojw/IQ12CR66WfSP7DFxfPXxiJzF7pHxuE/VRgCqeQHFwrvMT5QorxKNo7ZZF9WYw==" saltValue="wMmVfPVBjADsUKecJCqrgA==" spinCount="100000" sheet="1" selectLockedCells="1"/>
  <mergeCells count="12">
    <mergeCell ref="B37:H37"/>
    <mergeCell ref="E14:H14"/>
    <mergeCell ref="B4:G6"/>
    <mergeCell ref="B16:H16"/>
    <mergeCell ref="B17:B19"/>
    <mergeCell ref="C17:D18"/>
    <mergeCell ref="E17:H17"/>
    <mergeCell ref="E18:F18"/>
    <mergeCell ref="G18:H18"/>
    <mergeCell ref="B12:B13"/>
    <mergeCell ref="B14:B15"/>
    <mergeCell ref="E15:H15"/>
  </mergeCells>
  <conditionalFormatting sqref="D21:D36 F24 H24 F27 H27">
    <cfRule type="cellIs" dxfId="11" priority="7" stopIfTrue="1" operator="equal">
      <formula>0</formula>
    </cfRule>
  </conditionalFormatting>
  <conditionalFormatting sqref="F24 H24 F27 H27 D21:D36">
    <cfRule type="top10" dxfId="10" priority="8" stopIfTrue="1" bottom="1" rank="1"/>
    <cfRule type="top10" dxfId="9" priority="9" stopIfTrue="1" rank="1"/>
  </conditionalFormatting>
  <pageMargins left="0.78740157499999996" right="0.78740157499999996" top="0.984251969" bottom="0.984251969" header="0.4921259845" footer="0.4921259845"/>
  <pageSetup paperSize="9" scale="59" orientation="portrait" r:id="rId1"/>
  <headerFooter alignWithMargins="0"/>
  <ignoredErrors>
    <ignoredError sqref="D27 D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89F2D4-2E84-4E67-A097-8CBF37314F1D}">
          <x14:formula1>
            <xm:f>Liste!$A$1:$A$2</xm:f>
          </x14:formula1>
          <xm:sqref>E12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5EF37-BB5A-444D-953D-E1B45EDFFCCB}">
  <sheetPr>
    <tabColor rgb="FF92D050"/>
  </sheetPr>
  <dimension ref="A1:A2"/>
  <sheetViews>
    <sheetView workbookViewId="0">
      <selection activeCell="A3" sqref="A3"/>
    </sheetView>
  </sheetViews>
  <sheetFormatPr baseColWidth="10" defaultRowHeight="12.75" x14ac:dyDescent="0.2"/>
  <sheetData>
    <row r="1" spans="1:1" x14ac:dyDescent="0.2">
      <c r="A1" s="60" t="s">
        <v>52</v>
      </c>
    </row>
    <row r="2" spans="1:1" x14ac:dyDescent="0.2">
      <c r="A2" s="60" t="s">
        <v>54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>
    <tabColor rgb="FF92D050"/>
    <pageSetUpPr fitToPage="1"/>
  </sheetPr>
  <dimension ref="A1:GG207"/>
  <sheetViews>
    <sheetView zoomScale="90" zoomScaleNormal="90" workbookViewId="0">
      <selection activeCell="C12" sqref="C12"/>
    </sheetView>
  </sheetViews>
  <sheetFormatPr baseColWidth="10" defaultRowHeight="12.75" x14ac:dyDescent="0.2"/>
  <cols>
    <col min="1" max="1" width="0.5703125" style="1" customWidth="1"/>
    <col min="2" max="2" width="27" customWidth="1"/>
    <col min="3" max="3" width="13.28515625" customWidth="1"/>
    <col min="4" max="4" width="19.42578125" customWidth="1"/>
    <col min="5" max="5" width="13.28515625" customWidth="1"/>
    <col min="6" max="6" width="18.42578125" customWidth="1"/>
    <col min="7" max="7" width="13.5703125" customWidth="1"/>
    <col min="8" max="8" width="18.28515625" customWidth="1"/>
    <col min="9" max="15" width="11.42578125" style="15" customWidth="1"/>
    <col min="16" max="16" width="5" style="15" customWidth="1"/>
    <col min="17" max="18" width="11.42578125" style="15" customWidth="1"/>
    <col min="19" max="189" width="11.42578125" style="1"/>
  </cols>
  <sheetData>
    <row r="1" spans="1:189" s="1" customFormat="1" ht="3" customHeight="1" thickBot="1" x14ac:dyDescent="0.25"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9" ht="15.75" customHeight="1" thickTop="1" thickBot="1" x14ac:dyDescent="0.25">
      <c r="B2" s="14"/>
      <c r="C2" s="14"/>
      <c r="D2" s="14"/>
      <c r="E2" s="14"/>
      <c r="F2" s="14"/>
      <c r="G2" s="14"/>
      <c r="H2" s="14"/>
    </row>
    <row r="3" spans="1:189" ht="3.75" customHeight="1" thickTop="1" thickBot="1" x14ac:dyDescent="0.25">
      <c r="B3" s="16"/>
      <c r="C3" s="16"/>
      <c r="D3" s="16"/>
      <c r="E3" s="16"/>
      <c r="F3" s="16"/>
      <c r="G3" s="16"/>
      <c r="H3" s="16"/>
    </row>
    <row r="4" spans="1:189" s="17" customFormat="1" ht="15.75" customHeight="1" thickTop="1" x14ac:dyDescent="0.2">
      <c r="A4" s="1"/>
      <c r="B4" s="84" t="s">
        <v>41</v>
      </c>
      <c r="C4" s="85"/>
      <c r="D4" s="85"/>
      <c r="E4" s="85"/>
      <c r="F4" s="86"/>
      <c r="G4" s="86"/>
      <c r="I4" s="18"/>
      <c r="J4" s="18"/>
      <c r="K4" s="18"/>
      <c r="L4" s="18"/>
      <c r="M4" s="18"/>
      <c r="N4" s="18"/>
      <c r="O4" s="18"/>
      <c r="P4" s="18"/>
      <c r="Q4" s="18"/>
      <c r="R4" s="18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</row>
    <row r="5" spans="1:189" s="1" customFormat="1" ht="15.75" customHeight="1" x14ac:dyDescent="0.2">
      <c r="B5" s="87"/>
      <c r="C5" s="87"/>
      <c r="D5" s="87"/>
      <c r="E5" s="87"/>
      <c r="F5" s="88"/>
      <c r="G5" s="88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89" s="20" customFormat="1" ht="27" customHeight="1" thickBot="1" x14ac:dyDescent="0.25">
      <c r="A6" s="1"/>
      <c r="B6" s="87"/>
      <c r="C6" s="87"/>
      <c r="D6" s="87"/>
      <c r="E6" s="87"/>
      <c r="F6" s="88"/>
      <c r="G6" s="88"/>
      <c r="H6" s="1"/>
      <c r="I6" s="19"/>
      <c r="J6" s="19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</row>
    <row r="7" spans="1:189" s="1" customFormat="1" ht="3.75" customHeight="1" thickTop="1" thickBot="1" x14ac:dyDescent="0.25">
      <c r="B7" s="21"/>
      <c r="C7" s="21"/>
      <c r="D7" s="21"/>
      <c r="E7" s="21"/>
      <c r="F7" s="21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9" ht="15" customHeight="1" thickBot="1" x14ac:dyDescent="0.25">
      <c r="B8" s="22"/>
      <c r="C8" s="22"/>
      <c r="D8" s="22"/>
      <c r="E8" s="22"/>
      <c r="F8" s="22"/>
      <c r="G8" s="22"/>
      <c r="H8" s="22"/>
    </row>
    <row r="9" spans="1:189" ht="7.5" customHeight="1" thickTop="1" x14ac:dyDescent="0.2">
      <c r="B9" s="23"/>
      <c r="C9" s="24"/>
      <c r="D9" s="25"/>
      <c r="E9" s="26"/>
      <c r="F9" s="26"/>
      <c r="G9" s="26"/>
      <c r="H9" s="26"/>
    </row>
    <row r="10" spans="1:189" ht="15" customHeight="1" thickBot="1" x14ac:dyDescent="0.25">
      <c r="B10" s="23"/>
      <c r="C10" s="27" t="s">
        <v>34</v>
      </c>
      <c r="D10" s="25"/>
      <c r="E10" s="26"/>
      <c r="F10" s="26"/>
      <c r="G10" s="26"/>
      <c r="H10" s="26"/>
    </row>
    <row r="11" spans="1:189" ht="3.75" customHeight="1" thickTop="1" x14ac:dyDescent="0.2">
      <c r="B11" s="23"/>
      <c r="C11" s="28"/>
      <c r="D11" s="25"/>
      <c r="E11" s="26"/>
      <c r="F11" s="26"/>
      <c r="G11" s="26"/>
      <c r="H11" s="26"/>
    </row>
    <row r="12" spans="1:189" ht="16.5" customHeight="1" x14ac:dyDescent="0.25">
      <c r="B12" s="89" t="s">
        <v>42</v>
      </c>
      <c r="C12" s="12">
        <v>0</v>
      </c>
      <c r="D12" s="23"/>
      <c r="E12" s="104" t="s">
        <v>32</v>
      </c>
      <c r="F12" s="105"/>
      <c r="G12" s="105"/>
      <c r="H12" s="105"/>
    </row>
    <row r="13" spans="1:189" ht="3.75" customHeight="1" x14ac:dyDescent="0.2">
      <c r="B13" s="90"/>
      <c r="C13" s="29"/>
      <c r="D13" s="23"/>
      <c r="E13" s="106"/>
      <c r="F13" s="106"/>
      <c r="G13" s="106"/>
      <c r="H13" s="106"/>
    </row>
    <row r="14" spans="1:189" s="33" customFormat="1" ht="21" customHeight="1" thickBot="1" x14ac:dyDescent="0.25">
      <c r="A14" s="30"/>
      <c r="B14" s="91"/>
      <c r="C14" s="31"/>
      <c r="D14" s="31"/>
      <c r="E14" s="107"/>
      <c r="F14" s="107"/>
      <c r="G14" s="107"/>
      <c r="H14" s="107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</row>
    <row r="15" spans="1:189" ht="21" customHeight="1" thickTop="1" thickBot="1" x14ac:dyDescent="0.25">
      <c r="B15" s="92"/>
      <c r="C15" s="92"/>
      <c r="D15" s="92"/>
      <c r="E15" s="92"/>
      <c r="F15" s="92"/>
      <c r="G15" s="92"/>
      <c r="H15" s="92"/>
    </row>
    <row r="16" spans="1:189" ht="21" customHeight="1" thickTop="1" thickBot="1" x14ac:dyDescent="0.25">
      <c r="B16" s="93"/>
      <c r="C16" s="95" t="s">
        <v>39</v>
      </c>
      <c r="D16" s="96"/>
      <c r="E16" s="99" t="s">
        <v>40</v>
      </c>
      <c r="F16" s="100"/>
      <c r="G16" s="100"/>
      <c r="H16" s="101"/>
    </row>
    <row r="17" spans="1:189" ht="21" customHeight="1" thickTop="1" x14ac:dyDescent="0.2">
      <c r="B17" s="93"/>
      <c r="C17" s="97"/>
      <c r="D17" s="98"/>
      <c r="E17" s="102" t="s">
        <v>37</v>
      </c>
      <c r="F17" s="103"/>
      <c r="G17" s="102" t="s">
        <v>36</v>
      </c>
      <c r="H17" s="103"/>
    </row>
    <row r="18" spans="1:189" ht="38.25" customHeight="1" thickBot="1" x14ac:dyDescent="0.25">
      <c r="B18" s="94"/>
      <c r="C18" s="34" t="s">
        <v>38</v>
      </c>
      <c r="D18" s="35" t="s">
        <v>35</v>
      </c>
      <c r="E18" s="34" t="s">
        <v>38</v>
      </c>
      <c r="F18" s="35" t="s">
        <v>35</v>
      </c>
      <c r="G18" s="34" t="s">
        <v>38</v>
      </c>
      <c r="H18" s="35" t="s">
        <v>35</v>
      </c>
    </row>
    <row r="19" spans="1:189" s="40" customFormat="1" ht="21.75" customHeight="1" thickTop="1" x14ac:dyDescent="0.2">
      <c r="A19" s="36"/>
      <c r="B19" s="37" t="s">
        <v>15</v>
      </c>
      <c r="C19" s="38">
        <f>AVERAGE(C20:C35)</f>
        <v>808</v>
      </c>
      <c r="D19" s="46">
        <f t="shared" ref="D19:H19" si="0">AVERAGE(D20:D35)</f>
        <v>0</v>
      </c>
      <c r="E19" s="38">
        <f t="shared" si="0"/>
        <v>1118.625</v>
      </c>
      <c r="F19" s="48">
        <f t="shared" si="0"/>
        <v>0</v>
      </c>
      <c r="G19" s="38">
        <f t="shared" si="0"/>
        <v>715.375</v>
      </c>
      <c r="H19" s="46">
        <f t="shared" si="0"/>
        <v>0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</row>
    <row r="20" spans="1:189" ht="16.5" customHeight="1" x14ac:dyDescent="0.2">
      <c r="B20" s="41" t="s">
        <v>26</v>
      </c>
      <c r="C20" s="42">
        <v>670</v>
      </c>
      <c r="D20" s="47">
        <f>IF($C$12=0,0,$C$12*C20/100)</f>
        <v>0</v>
      </c>
      <c r="E20" s="42">
        <v>753</v>
      </c>
      <c r="F20" s="47">
        <f t="shared" ref="F20:H35" si="1">IF($C$12=0,0,$C$12*E20/100)</f>
        <v>0</v>
      </c>
      <c r="G20" s="42">
        <v>640</v>
      </c>
      <c r="H20" s="47">
        <f t="shared" si="1"/>
        <v>0</v>
      </c>
    </row>
    <row r="21" spans="1:189" ht="16.5" customHeight="1" x14ac:dyDescent="0.2">
      <c r="B21" s="41" t="s">
        <v>16</v>
      </c>
      <c r="C21" s="42">
        <v>871</v>
      </c>
      <c r="D21" s="47">
        <f t="shared" ref="D21:D35" si="2">IF($C$12=0,0,$C$12*C21/100)</f>
        <v>0</v>
      </c>
      <c r="E21" s="42">
        <v>1157</v>
      </c>
      <c r="F21" s="47">
        <f t="shared" si="1"/>
        <v>0</v>
      </c>
      <c r="G21" s="42">
        <v>758</v>
      </c>
      <c r="H21" s="47">
        <f t="shared" si="1"/>
        <v>0</v>
      </c>
    </row>
    <row r="22" spans="1:189" ht="16.5" customHeight="1" x14ac:dyDescent="0.2">
      <c r="B22" s="41" t="s">
        <v>17</v>
      </c>
      <c r="C22" s="42">
        <v>894</v>
      </c>
      <c r="D22" s="47">
        <f t="shared" si="2"/>
        <v>0</v>
      </c>
      <c r="E22" s="42">
        <v>1356</v>
      </c>
      <c r="F22" s="47">
        <f t="shared" si="1"/>
        <v>0</v>
      </c>
      <c r="G22" s="42">
        <v>759</v>
      </c>
      <c r="H22" s="47">
        <f t="shared" si="1"/>
        <v>0</v>
      </c>
    </row>
    <row r="23" spans="1:189" ht="16.5" customHeight="1" x14ac:dyDescent="0.2">
      <c r="B23" s="41" t="s">
        <v>18</v>
      </c>
      <c r="C23" s="42">
        <v>1081</v>
      </c>
      <c r="D23" s="47">
        <f t="shared" si="2"/>
        <v>0</v>
      </c>
      <c r="E23" s="42">
        <v>1813</v>
      </c>
      <c r="F23" s="47">
        <f t="shared" si="1"/>
        <v>0</v>
      </c>
      <c r="G23" s="42">
        <v>843</v>
      </c>
      <c r="H23" s="47">
        <f t="shared" si="1"/>
        <v>0</v>
      </c>
    </row>
    <row r="24" spans="1:189" ht="16.5" customHeight="1" x14ac:dyDescent="0.2">
      <c r="B24" s="41" t="s">
        <v>27</v>
      </c>
      <c r="C24" s="42">
        <v>685</v>
      </c>
      <c r="D24" s="47">
        <f t="shared" si="2"/>
        <v>0</v>
      </c>
      <c r="E24" s="42">
        <v>918</v>
      </c>
      <c r="F24" s="47">
        <f t="shared" si="1"/>
        <v>0</v>
      </c>
      <c r="G24" s="42">
        <v>609</v>
      </c>
      <c r="H24" s="47">
        <f t="shared" si="1"/>
        <v>0</v>
      </c>
    </row>
    <row r="25" spans="1:189" ht="16.5" customHeight="1" x14ac:dyDescent="0.2">
      <c r="B25" s="41" t="s">
        <v>28</v>
      </c>
      <c r="C25" s="42">
        <v>794</v>
      </c>
      <c r="D25" s="47">
        <f t="shared" si="2"/>
        <v>0</v>
      </c>
      <c r="E25" s="42">
        <v>1224</v>
      </c>
      <c r="F25" s="47">
        <f t="shared" si="1"/>
        <v>0</v>
      </c>
      <c r="G25" s="42">
        <v>710</v>
      </c>
      <c r="H25" s="47">
        <f t="shared" si="1"/>
        <v>0</v>
      </c>
    </row>
    <row r="26" spans="1:189" ht="16.5" customHeight="1" x14ac:dyDescent="0.2">
      <c r="B26" s="41" t="s">
        <v>19</v>
      </c>
      <c r="C26" s="42">
        <v>858</v>
      </c>
      <c r="D26" s="47">
        <f t="shared" si="2"/>
        <v>0</v>
      </c>
      <c r="E26" s="42">
        <v>1225</v>
      </c>
      <c r="F26" s="47">
        <f t="shared" si="1"/>
        <v>0</v>
      </c>
      <c r="G26" s="42">
        <v>768</v>
      </c>
      <c r="H26" s="47">
        <f t="shared" si="1"/>
        <v>0</v>
      </c>
    </row>
    <row r="27" spans="1:189" ht="16.5" customHeight="1" x14ac:dyDescent="0.2">
      <c r="B27" s="43" t="s">
        <v>20</v>
      </c>
      <c r="C27" s="42">
        <v>967</v>
      </c>
      <c r="D27" s="47">
        <f t="shared" si="2"/>
        <v>0</v>
      </c>
      <c r="E27" s="42">
        <v>1257</v>
      </c>
      <c r="F27" s="47">
        <f t="shared" si="1"/>
        <v>0</v>
      </c>
      <c r="G27" s="42">
        <v>843</v>
      </c>
      <c r="H27" s="47">
        <f t="shared" si="1"/>
        <v>0</v>
      </c>
    </row>
    <row r="28" spans="1:189" ht="16.5" customHeight="1" x14ac:dyDescent="0.2">
      <c r="B28" s="41" t="s">
        <v>21</v>
      </c>
      <c r="C28" s="42">
        <v>828</v>
      </c>
      <c r="D28" s="47">
        <f t="shared" si="2"/>
        <v>0</v>
      </c>
      <c r="E28" s="42">
        <v>1208</v>
      </c>
      <c r="F28" s="47">
        <f t="shared" si="1"/>
        <v>0</v>
      </c>
      <c r="G28" s="42">
        <v>737</v>
      </c>
      <c r="H28" s="47">
        <f t="shared" si="1"/>
        <v>0</v>
      </c>
    </row>
    <row r="29" spans="1:189" ht="16.5" customHeight="1" x14ac:dyDescent="0.2">
      <c r="B29" s="41" t="s">
        <v>22</v>
      </c>
      <c r="C29" s="42">
        <v>650</v>
      </c>
      <c r="D29" s="47">
        <f t="shared" si="2"/>
        <v>0</v>
      </c>
      <c r="E29" s="42">
        <v>764</v>
      </c>
      <c r="F29" s="47">
        <f t="shared" si="1"/>
        <v>0</v>
      </c>
      <c r="G29" s="42">
        <v>615</v>
      </c>
      <c r="H29" s="47">
        <f t="shared" si="1"/>
        <v>0</v>
      </c>
    </row>
    <row r="30" spans="1:189" ht="16.5" customHeight="1" x14ac:dyDescent="0.2">
      <c r="B30" s="41" t="s">
        <v>29</v>
      </c>
      <c r="C30" s="42">
        <v>706</v>
      </c>
      <c r="D30" s="47">
        <f t="shared" si="2"/>
        <v>0</v>
      </c>
      <c r="E30" s="42">
        <v>1088</v>
      </c>
      <c r="F30" s="47">
        <f t="shared" si="1"/>
        <v>0</v>
      </c>
      <c r="G30" s="42">
        <v>587</v>
      </c>
      <c r="H30" s="47">
        <f t="shared" si="1"/>
        <v>0</v>
      </c>
    </row>
    <row r="31" spans="1:189" ht="16.5" customHeight="1" x14ac:dyDescent="0.2">
      <c r="B31" s="41" t="s">
        <v>30</v>
      </c>
      <c r="C31" s="42">
        <v>730</v>
      </c>
      <c r="D31" s="47">
        <f t="shared" si="2"/>
        <v>0</v>
      </c>
      <c r="E31" s="42">
        <v>1078</v>
      </c>
      <c r="F31" s="47">
        <f t="shared" si="1"/>
        <v>0</v>
      </c>
      <c r="G31" s="42">
        <v>637</v>
      </c>
      <c r="H31" s="47">
        <f t="shared" si="1"/>
        <v>0</v>
      </c>
    </row>
    <row r="32" spans="1:189" ht="16.5" customHeight="1" x14ac:dyDescent="0.2">
      <c r="B32" s="41" t="s">
        <v>23</v>
      </c>
      <c r="C32" s="42">
        <v>893</v>
      </c>
      <c r="D32" s="47">
        <f t="shared" si="2"/>
        <v>0</v>
      </c>
      <c r="E32" s="42">
        <v>1335</v>
      </c>
      <c r="F32" s="47">
        <f t="shared" si="1"/>
        <v>0</v>
      </c>
      <c r="G32" s="42">
        <v>756</v>
      </c>
      <c r="H32" s="47">
        <f t="shared" si="1"/>
        <v>0</v>
      </c>
    </row>
    <row r="33" spans="1:189" ht="16.5" customHeight="1" x14ac:dyDescent="0.2">
      <c r="B33" s="41" t="s">
        <v>31</v>
      </c>
      <c r="C33" s="42">
        <v>652</v>
      </c>
      <c r="D33" s="47">
        <f t="shared" si="2"/>
        <v>0</v>
      </c>
      <c r="E33" s="42">
        <v>691</v>
      </c>
      <c r="F33" s="47">
        <f t="shared" si="1"/>
        <v>0</v>
      </c>
      <c r="G33" s="42">
        <v>641</v>
      </c>
      <c r="H33" s="47">
        <f t="shared" si="1"/>
        <v>0</v>
      </c>
    </row>
    <row r="34" spans="1:189" ht="16.5" customHeight="1" x14ac:dyDescent="0.2">
      <c r="B34" s="43" t="s">
        <v>24</v>
      </c>
      <c r="C34" s="42">
        <v>955</v>
      </c>
      <c r="D34" s="47">
        <f t="shared" si="2"/>
        <v>0</v>
      </c>
      <c r="E34" s="42">
        <v>1285</v>
      </c>
      <c r="F34" s="47">
        <f t="shared" si="1"/>
        <v>0</v>
      </c>
      <c r="G34" s="42">
        <v>861</v>
      </c>
      <c r="H34" s="47">
        <f t="shared" si="1"/>
        <v>0</v>
      </c>
    </row>
    <row r="35" spans="1:189" ht="16.5" customHeight="1" thickBot="1" x14ac:dyDescent="0.25">
      <c r="B35" s="44" t="s">
        <v>25</v>
      </c>
      <c r="C35" s="42">
        <v>694</v>
      </c>
      <c r="D35" s="47">
        <f t="shared" si="2"/>
        <v>0</v>
      </c>
      <c r="E35" s="42">
        <v>746</v>
      </c>
      <c r="F35" s="47">
        <f t="shared" si="1"/>
        <v>0</v>
      </c>
      <c r="G35" s="42">
        <v>682</v>
      </c>
      <c r="H35" s="47">
        <f t="shared" si="1"/>
        <v>0</v>
      </c>
    </row>
    <row r="36" spans="1:189" ht="21.75" customHeight="1" thickTop="1" thickBot="1" x14ac:dyDescent="0.25">
      <c r="B36" s="80" t="s">
        <v>43</v>
      </c>
      <c r="C36" s="81"/>
      <c r="D36" s="81"/>
      <c r="E36" s="81"/>
      <c r="F36" s="81"/>
      <c r="G36" s="81"/>
      <c r="H36" s="81"/>
    </row>
    <row r="37" spans="1:189" s="45" customFormat="1" ht="13.5" thickTop="1" x14ac:dyDescent="0.2">
      <c r="A37" s="1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</row>
    <row r="38" spans="1:189" s="45" customFormat="1" x14ac:dyDescent="0.2">
      <c r="A38" s="1"/>
      <c r="G38" s="1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</row>
    <row r="39" spans="1:189" s="45" customFormat="1" x14ac:dyDescent="0.2">
      <c r="A39" s="1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</row>
    <row r="40" spans="1:189" s="45" customFormat="1" x14ac:dyDescent="0.2">
      <c r="A40" s="1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</row>
    <row r="41" spans="1:189" s="45" customFormat="1" x14ac:dyDescent="0.2">
      <c r="A41" s="1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</row>
    <row r="42" spans="1:189" s="45" customFormat="1" x14ac:dyDescent="0.2">
      <c r="A42" s="1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</row>
    <row r="43" spans="1:189" s="45" customFormat="1" x14ac:dyDescent="0.2">
      <c r="A43" s="1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</row>
    <row r="44" spans="1:189" s="45" customFormat="1" x14ac:dyDescent="0.2">
      <c r="A44" s="1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</row>
    <row r="45" spans="1:189" s="45" customFormat="1" x14ac:dyDescent="0.2">
      <c r="A45" s="1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</row>
    <row r="46" spans="1:189" s="45" customFormat="1" x14ac:dyDescent="0.2">
      <c r="A46" s="1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</row>
    <row r="47" spans="1:189" s="45" customFormat="1" x14ac:dyDescent="0.2">
      <c r="A47" s="1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</row>
    <row r="48" spans="1:189" s="45" customFormat="1" x14ac:dyDescent="0.2">
      <c r="A48" s="1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</row>
    <row r="49" spans="1:189" s="45" customFormat="1" x14ac:dyDescent="0.2">
      <c r="A49" s="1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</row>
    <row r="50" spans="1:189" s="45" customFormat="1" x14ac:dyDescent="0.2">
      <c r="A50" s="1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</row>
    <row r="51" spans="1:189" s="45" customFormat="1" x14ac:dyDescent="0.2">
      <c r="A51" s="1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</row>
    <row r="52" spans="1:189" s="45" customFormat="1" x14ac:dyDescent="0.2">
      <c r="A52" s="1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</row>
    <row r="53" spans="1:189" s="45" customFormat="1" x14ac:dyDescent="0.2">
      <c r="A53" s="1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</row>
    <row r="54" spans="1:189" s="45" customFormat="1" x14ac:dyDescent="0.2">
      <c r="A54" s="1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</row>
    <row r="55" spans="1:189" s="45" customFormat="1" x14ac:dyDescent="0.2">
      <c r="A55" s="1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</row>
    <row r="56" spans="1:189" s="45" customFormat="1" x14ac:dyDescent="0.2">
      <c r="A56" s="1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</row>
    <row r="57" spans="1:189" s="45" customFormat="1" x14ac:dyDescent="0.2">
      <c r="A57" s="1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</row>
    <row r="58" spans="1:189" s="45" customFormat="1" x14ac:dyDescent="0.2">
      <c r="A58" s="1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</row>
    <row r="59" spans="1:189" s="45" customFormat="1" x14ac:dyDescent="0.2">
      <c r="A59" s="1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</row>
    <row r="60" spans="1:189" s="45" customFormat="1" x14ac:dyDescent="0.2">
      <c r="A60" s="1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</row>
    <row r="61" spans="1:189" s="45" customFormat="1" x14ac:dyDescent="0.2">
      <c r="A61" s="1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</row>
    <row r="62" spans="1:189" s="45" customFormat="1" x14ac:dyDescent="0.2">
      <c r="A62" s="1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</row>
    <row r="63" spans="1:189" s="45" customFormat="1" x14ac:dyDescent="0.2">
      <c r="A63" s="1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</row>
    <row r="64" spans="1:189" s="45" customFormat="1" x14ac:dyDescent="0.2">
      <c r="A64" s="1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</row>
    <row r="65" spans="1:189" s="45" customFormat="1" x14ac:dyDescent="0.2">
      <c r="A65" s="1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</row>
    <row r="66" spans="1:189" s="45" customFormat="1" x14ac:dyDescent="0.2">
      <c r="A66" s="1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</row>
    <row r="67" spans="1:189" s="45" customFormat="1" x14ac:dyDescent="0.2">
      <c r="A67" s="1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</row>
    <row r="68" spans="1:189" s="45" customFormat="1" x14ac:dyDescent="0.2">
      <c r="A68" s="1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</row>
    <row r="69" spans="1:189" s="45" customFormat="1" x14ac:dyDescent="0.2">
      <c r="A69" s="1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</row>
    <row r="70" spans="1:189" s="45" customFormat="1" x14ac:dyDescent="0.2">
      <c r="A70" s="1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</row>
    <row r="71" spans="1:189" s="45" customFormat="1" x14ac:dyDescent="0.2">
      <c r="A71" s="1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</row>
    <row r="72" spans="1:189" s="45" customFormat="1" x14ac:dyDescent="0.2">
      <c r="A72" s="1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</row>
    <row r="73" spans="1:189" s="45" customFormat="1" x14ac:dyDescent="0.2">
      <c r="A73" s="1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</row>
    <row r="74" spans="1:189" x14ac:dyDescent="0.2">
      <c r="B74" s="1"/>
      <c r="C74" s="1"/>
      <c r="D74" s="1"/>
      <c r="E74" s="1"/>
      <c r="F74" s="1"/>
      <c r="G74" s="1"/>
      <c r="H74" s="1"/>
    </row>
    <row r="75" spans="1:189" x14ac:dyDescent="0.2">
      <c r="B75" s="1"/>
      <c r="C75" s="1"/>
      <c r="D75" s="1"/>
      <c r="E75" s="1"/>
      <c r="F75" s="1"/>
      <c r="G75" s="1"/>
      <c r="H75" s="1"/>
    </row>
    <row r="76" spans="1:189" x14ac:dyDescent="0.2">
      <c r="B76" s="1"/>
      <c r="C76" s="1"/>
      <c r="D76" s="1"/>
      <c r="E76" s="1"/>
      <c r="F76" s="1"/>
      <c r="G76" s="1"/>
      <c r="H76" s="1"/>
    </row>
    <row r="77" spans="1:189" x14ac:dyDescent="0.2">
      <c r="B77" s="1"/>
      <c r="C77" s="1"/>
      <c r="D77" s="1"/>
      <c r="E77" s="1"/>
      <c r="F77" s="1"/>
      <c r="G77" s="1"/>
      <c r="H77" s="1"/>
    </row>
    <row r="78" spans="1:189" x14ac:dyDescent="0.2">
      <c r="B78" s="1"/>
      <c r="C78" s="1"/>
      <c r="D78" s="1"/>
      <c r="E78" s="1"/>
      <c r="F78" s="1"/>
      <c r="G78" s="1"/>
      <c r="H78" s="1"/>
    </row>
    <row r="79" spans="1:189" x14ac:dyDescent="0.2">
      <c r="B79" s="1"/>
      <c r="C79" s="1"/>
      <c r="D79" s="1"/>
      <c r="E79" s="1"/>
      <c r="F79" s="1"/>
      <c r="G79" s="1"/>
      <c r="H79" s="1"/>
    </row>
    <row r="80" spans="1:189" x14ac:dyDescent="0.2">
      <c r="B80" s="1"/>
      <c r="C80" s="1"/>
      <c r="D80" s="1"/>
      <c r="E80" s="1"/>
      <c r="F80" s="1"/>
      <c r="G80" s="1"/>
      <c r="H80" s="1"/>
    </row>
    <row r="81" spans="2:8" x14ac:dyDescent="0.2">
      <c r="B81" s="1"/>
      <c r="C81" s="1"/>
      <c r="D81" s="1"/>
      <c r="E81" s="1"/>
      <c r="F81" s="1"/>
      <c r="G81" s="1"/>
      <c r="H81" s="1"/>
    </row>
    <row r="82" spans="2:8" x14ac:dyDescent="0.2">
      <c r="B82" s="1"/>
      <c r="C82" s="1"/>
      <c r="D82" s="1"/>
      <c r="E82" s="1"/>
      <c r="F82" s="1"/>
      <c r="G82" s="1"/>
      <c r="H82" s="1"/>
    </row>
    <row r="83" spans="2:8" x14ac:dyDescent="0.2">
      <c r="B83" s="1"/>
      <c r="C83" s="1"/>
      <c r="D83" s="1"/>
      <c r="E83" s="1"/>
      <c r="F83" s="1"/>
      <c r="G83" s="1"/>
      <c r="H83" s="1"/>
    </row>
    <row r="84" spans="2:8" x14ac:dyDescent="0.2">
      <c r="B84" s="1"/>
      <c r="C84" s="1"/>
      <c r="D84" s="1"/>
      <c r="E84" s="1"/>
      <c r="F84" s="1"/>
      <c r="G84" s="1"/>
      <c r="H84" s="1"/>
    </row>
    <row r="85" spans="2:8" x14ac:dyDescent="0.2">
      <c r="B85" s="1"/>
      <c r="C85" s="1"/>
      <c r="D85" s="1"/>
      <c r="E85" s="1"/>
      <c r="F85" s="1"/>
      <c r="G85" s="1"/>
      <c r="H85" s="1"/>
    </row>
    <row r="86" spans="2:8" x14ac:dyDescent="0.2">
      <c r="B86" s="1"/>
      <c r="C86" s="1"/>
      <c r="D86" s="1"/>
      <c r="E86" s="1"/>
      <c r="F86" s="1"/>
      <c r="G86" s="1"/>
      <c r="H86" s="1"/>
    </row>
    <row r="87" spans="2:8" x14ac:dyDescent="0.2">
      <c r="B87" s="1"/>
      <c r="C87" s="1"/>
      <c r="D87" s="1"/>
      <c r="E87" s="1"/>
      <c r="F87" s="1"/>
      <c r="G87" s="1"/>
      <c r="H87" s="1"/>
    </row>
    <row r="88" spans="2:8" x14ac:dyDescent="0.2">
      <c r="B88" s="1"/>
      <c r="C88" s="1"/>
      <c r="D88" s="1"/>
      <c r="E88" s="1"/>
      <c r="F88" s="1"/>
      <c r="G88" s="1"/>
      <c r="H88" s="1"/>
    </row>
    <row r="89" spans="2:8" x14ac:dyDescent="0.2">
      <c r="B89" s="1"/>
      <c r="C89" s="1"/>
      <c r="D89" s="1"/>
      <c r="E89" s="1"/>
      <c r="F89" s="1"/>
      <c r="G89" s="1"/>
      <c r="H89" s="1"/>
    </row>
    <row r="90" spans="2:8" x14ac:dyDescent="0.2">
      <c r="B90" s="1"/>
      <c r="C90" s="1"/>
      <c r="D90" s="1"/>
      <c r="E90" s="1"/>
      <c r="F90" s="1"/>
      <c r="G90" s="1"/>
      <c r="H90" s="1"/>
    </row>
    <row r="91" spans="2:8" x14ac:dyDescent="0.2">
      <c r="B91" s="1"/>
      <c r="C91" s="1"/>
      <c r="D91" s="1"/>
      <c r="E91" s="1"/>
      <c r="F91" s="1"/>
      <c r="G91" s="1"/>
      <c r="H91" s="1"/>
    </row>
    <row r="92" spans="2:8" x14ac:dyDescent="0.2">
      <c r="B92" s="1"/>
      <c r="C92" s="1"/>
      <c r="D92" s="1"/>
      <c r="E92" s="1"/>
      <c r="F92" s="1"/>
      <c r="G92" s="1"/>
      <c r="H92" s="1"/>
    </row>
    <row r="93" spans="2:8" x14ac:dyDescent="0.2">
      <c r="B93" s="1"/>
      <c r="C93" s="1"/>
      <c r="D93" s="1"/>
      <c r="E93" s="1"/>
      <c r="F93" s="1"/>
      <c r="G93" s="1"/>
      <c r="H93" s="1"/>
    </row>
    <row r="94" spans="2:8" x14ac:dyDescent="0.2">
      <c r="B94" s="1"/>
      <c r="C94" s="1"/>
      <c r="D94" s="1"/>
      <c r="E94" s="1"/>
      <c r="F94" s="1"/>
      <c r="G94" s="1"/>
      <c r="H94" s="1"/>
    </row>
    <row r="95" spans="2:8" x14ac:dyDescent="0.2">
      <c r="B95" s="1"/>
      <c r="C95" s="1"/>
      <c r="D95" s="1"/>
      <c r="E95" s="1"/>
      <c r="F95" s="1"/>
      <c r="G95" s="1"/>
      <c r="H95" s="1"/>
    </row>
    <row r="96" spans="2:8" x14ac:dyDescent="0.2">
      <c r="B96" s="1"/>
      <c r="C96" s="1"/>
      <c r="D96" s="1"/>
      <c r="E96" s="1"/>
      <c r="F96" s="1"/>
      <c r="G96" s="1"/>
      <c r="H96" s="1"/>
    </row>
    <row r="97" spans="2:8" x14ac:dyDescent="0.2">
      <c r="B97" s="1"/>
      <c r="C97" s="1"/>
      <c r="D97" s="1"/>
      <c r="E97" s="1"/>
      <c r="F97" s="1"/>
      <c r="G97" s="1"/>
      <c r="H97" s="1"/>
    </row>
    <row r="98" spans="2:8" x14ac:dyDescent="0.2">
      <c r="B98" s="1"/>
      <c r="C98" s="1"/>
      <c r="D98" s="1"/>
      <c r="E98" s="1"/>
      <c r="F98" s="1"/>
      <c r="G98" s="1"/>
      <c r="H98" s="1"/>
    </row>
    <row r="99" spans="2:8" x14ac:dyDescent="0.2">
      <c r="B99" s="1"/>
      <c r="C99" s="1"/>
      <c r="D99" s="1"/>
      <c r="E99" s="1"/>
      <c r="F99" s="1"/>
      <c r="G99" s="1"/>
      <c r="H99" s="1"/>
    </row>
    <row r="100" spans="2:8" x14ac:dyDescent="0.2">
      <c r="B100" s="1"/>
      <c r="C100" s="1"/>
      <c r="D100" s="1"/>
      <c r="E100" s="1"/>
      <c r="F100" s="1"/>
      <c r="G100" s="1"/>
      <c r="H100" s="1"/>
    </row>
    <row r="101" spans="2:8" x14ac:dyDescent="0.2">
      <c r="B101" s="1"/>
      <c r="C101" s="1"/>
      <c r="D101" s="1"/>
      <c r="E101" s="1"/>
      <c r="F101" s="1"/>
      <c r="G101" s="1"/>
      <c r="H101" s="1"/>
    </row>
    <row r="102" spans="2:8" x14ac:dyDescent="0.2">
      <c r="B102" s="1"/>
      <c r="C102" s="1"/>
      <c r="D102" s="1"/>
      <c r="E102" s="1"/>
      <c r="F102" s="1"/>
      <c r="G102" s="1"/>
      <c r="H102" s="1"/>
    </row>
    <row r="103" spans="2:8" x14ac:dyDescent="0.2">
      <c r="B103" s="1"/>
      <c r="C103" s="1"/>
      <c r="D103" s="1"/>
      <c r="E103" s="1"/>
      <c r="F103" s="1"/>
      <c r="G103" s="1"/>
      <c r="H103" s="1"/>
    </row>
    <row r="104" spans="2:8" x14ac:dyDescent="0.2">
      <c r="B104" s="1"/>
      <c r="C104" s="1"/>
      <c r="D104" s="1"/>
      <c r="E104" s="1"/>
      <c r="F104" s="1"/>
      <c r="G104" s="1"/>
      <c r="H104" s="1"/>
    </row>
    <row r="105" spans="2:8" x14ac:dyDescent="0.2">
      <c r="B105" s="1"/>
      <c r="C105" s="1"/>
      <c r="D105" s="1"/>
      <c r="E105" s="1"/>
      <c r="F105" s="1"/>
      <c r="G105" s="1"/>
      <c r="H105" s="1"/>
    </row>
    <row r="106" spans="2:8" x14ac:dyDescent="0.2">
      <c r="B106" s="1"/>
      <c r="C106" s="1"/>
      <c r="D106" s="1"/>
      <c r="E106" s="1"/>
      <c r="F106" s="1"/>
      <c r="G106" s="1"/>
      <c r="H106" s="1"/>
    </row>
    <row r="107" spans="2:8" x14ac:dyDescent="0.2">
      <c r="B107" s="1"/>
      <c r="C107" s="1"/>
      <c r="D107" s="1"/>
      <c r="E107" s="1"/>
      <c r="F107" s="1"/>
      <c r="G107" s="1"/>
      <c r="H107" s="1"/>
    </row>
    <row r="108" spans="2:8" x14ac:dyDescent="0.2">
      <c r="B108" s="1"/>
      <c r="C108" s="1"/>
      <c r="D108" s="1"/>
      <c r="E108" s="1"/>
      <c r="F108" s="1"/>
      <c r="G108" s="1"/>
      <c r="H108" s="1"/>
    </row>
    <row r="109" spans="2:8" x14ac:dyDescent="0.2">
      <c r="B109" s="1"/>
      <c r="C109" s="1"/>
      <c r="D109" s="1"/>
      <c r="E109" s="1"/>
      <c r="F109" s="1"/>
      <c r="G109" s="1"/>
      <c r="H109" s="1"/>
    </row>
    <row r="110" spans="2:8" x14ac:dyDescent="0.2">
      <c r="B110" s="1"/>
      <c r="C110" s="1"/>
      <c r="D110" s="1"/>
      <c r="E110" s="1"/>
      <c r="F110" s="1"/>
      <c r="G110" s="1"/>
      <c r="H110" s="1"/>
    </row>
    <row r="111" spans="2:8" x14ac:dyDescent="0.2">
      <c r="B111" s="1"/>
      <c r="C111" s="1"/>
      <c r="D111" s="1"/>
      <c r="E111" s="1"/>
      <c r="F111" s="1"/>
      <c r="G111" s="1"/>
      <c r="H111" s="1"/>
    </row>
    <row r="112" spans="2:8" x14ac:dyDescent="0.2">
      <c r="B112" s="1"/>
      <c r="C112" s="1"/>
      <c r="D112" s="1"/>
      <c r="E112" s="1"/>
      <c r="F112" s="1"/>
      <c r="G112" s="1"/>
      <c r="H112" s="1"/>
    </row>
    <row r="113" spans="2:8" x14ac:dyDescent="0.2">
      <c r="B113" s="1"/>
      <c r="C113" s="1"/>
      <c r="D113" s="1"/>
      <c r="E113" s="1"/>
      <c r="F113" s="1"/>
      <c r="G113" s="1"/>
      <c r="H113" s="1"/>
    </row>
    <row r="114" spans="2:8" x14ac:dyDescent="0.2">
      <c r="B114" s="1"/>
      <c r="C114" s="1"/>
      <c r="D114" s="1"/>
      <c r="E114" s="1"/>
      <c r="F114" s="1"/>
      <c r="G114" s="1"/>
      <c r="H114" s="1"/>
    </row>
    <row r="115" spans="2:8" x14ac:dyDescent="0.2">
      <c r="B115" s="1"/>
      <c r="C115" s="1"/>
      <c r="D115" s="1"/>
      <c r="E115" s="1"/>
      <c r="F115" s="1"/>
      <c r="G115" s="1"/>
      <c r="H115" s="1"/>
    </row>
    <row r="116" spans="2:8" x14ac:dyDescent="0.2">
      <c r="B116" s="1"/>
      <c r="C116" s="1"/>
      <c r="D116" s="1"/>
      <c r="E116" s="1"/>
      <c r="F116" s="1"/>
      <c r="G116" s="1"/>
      <c r="H116" s="1"/>
    </row>
    <row r="117" spans="2:8" x14ac:dyDescent="0.2">
      <c r="B117" s="1"/>
      <c r="C117" s="1"/>
      <c r="D117" s="1"/>
      <c r="E117" s="1"/>
      <c r="F117" s="1"/>
      <c r="G117" s="1"/>
      <c r="H117" s="1"/>
    </row>
    <row r="118" spans="2:8" x14ac:dyDescent="0.2">
      <c r="B118" s="1"/>
      <c r="C118" s="1"/>
      <c r="D118" s="1"/>
      <c r="E118" s="1"/>
      <c r="F118" s="1"/>
      <c r="G118" s="1"/>
      <c r="H118" s="1"/>
    </row>
    <row r="119" spans="2:8" x14ac:dyDescent="0.2">
      <c r="B119" s="1"/>
      <c r="C119" s="1"/>
      <c r="D119" s="1"/>
      <c r="E119" s="1"/>
      <c r="F119" s="1"/>
      <c r="G119" s="1"/>
      <c r="H119" s="1"/>
    </row>
    <row r="120" spans="2:8" x14ac:dyDescent="0.2">
      <c r="B120" s="1"/>
      <c r="C120" s="1"/>
      <c r="D120" s="1"/>
      <c r="E120" s="1"/>
      <c r="F120" s="1"/>
      <c r="G120" s="1"/>
      <c r="H120" s="1"/>
    </row>
    <row r="121" spans="2:8" x14ac:dyDescent="0.2">
      <c r="B121" s="1"/>
      <c r="C121" s="1"/>
      <c r="D121" s="1"/>
      <c r="E121" s="1"/>
      <c r="F121" s="1"/>
      <c r="G121" s="1"/>
      <c r="H121" s="1"/>
    </row>
    <row r="122" spans="2:8" x14ac:dyDescent="0.2">
      <c r="B122" s="1"/>
      <c r="C122" s="1"/>
      <c r="D122" s="1"/>
      <c r="E122" s="1"/>
      <c r="F122" s="1"/>
      <c r="G122" s="1"/>
      <c r="H122" s="1"/>
    </row>
    <row r="123" spans="2:8" x14ac:dyDescent="0.2">
      <c r="B123" s="1"/>
      <c r="C123" s="1"/>
      <c r="D123" s="1"/>
      <c r="E123" s="1"/>
      <c r="F123" s="1"/>
      <c r="G123" s="1"/>
      <c r="H123" s="1"/>
    </row>
    <row r="124" spans="2:8" x14ac:dyDescent="0.2">
      <c r="B124" s="1"/>
      <c r="C124" s="1"/>
      <c r="D124" s="1"/>
      <c r="E124" s="1"/>
      <c r="F124" s="1"/>
      <c r="G124" s="1"/>
      <c r="H124" s="1"/>
    </row>
    <row r="125" spans="2:8" x14ac:dyDescent="0.2">
      <c r="B125" s="1"/>
      <c r="C125" s="1"/>
      <c r="D125" s="1"/>
      <c r="E125" s="1"/>
      <c r="F125" s="1"/>
      <c r="G125" s="1"/>
      <c r="H125" s="1"/>
    </row>
    <row r="126" spans="2:8" x14ac:dyDescent="0.2">
      <c r="B126" s="1"/>
      <c r="C126" s="1"/>
      <c r="D126" s="1"/>
      <c r="E126" s="1"/>
      <c r="F126" s="1"/>
      <c r="G126" s="1"/>
      <c r="H126" s="1"/>
    </row>
    <row r="127" spans="2:8" x14ac:dyDescent="0.2">
      <c r="B127" s="1"/>
      <c r="C127" s="1"/>
      <c r="D127" s="1"/>
      <c r="E127" s="1"/>
      <c r="F127" s="1"/>
      <c r="G127" s="1"/>
      <c r="H127" s="1"/>
    </row>
    <row r="128" spans="2:8" x14ac:dyDescent="0.2">
      <c r="B128" s="1"/>
      <c r="C128" s="1"/>
      <c r="D128" s="1"/>
      <c r="E128" s="1"/>
      <c r="F128" s="1"/>
      <c r="G128" s="1"/>
      <c r="H128" s="1"/>
    </row>
    <row r="129" spans="2:8" x14ac:dyDescent="0.2">
      <c r="B129" s="1"/>
      <c r="C129" s="1"/>
      <c r="D129" s="1"/>
      <c r="E129" s="1"/>
      <c r="F129" s="1"/>
      <c r="G129" s="1"/>
      <c r="H129" s="1"/>
    </row>
    <row r="130" spans="2:8" x14ac:dyDescent="0.2">
      <c r="B130" s="1"/>
      <c r="C130" s="1"/>
      <c r="D130" s="1"/>
      <c r="E130" s="1"/>
      <c r="F130" s="1"/>
      <c r="G130" s="1"/>
      <c r="H130" s="1"/>
    </row>
    <row r="131" spans="2:8" x14ac:dyDescent="0.2">
      <c r="B131" s="1"/>
      <c r="C131" s="1"/>
      <c r="D131" s="1"/>
      <c r="E131" s="1"/>
      <c r="F131" s="1"/>
      <c r="G131" s="1"/>
      <c r="H131" s="1"/>
    </row>
    <row r="132" spans="2:8" x14ac:dyDescent="0.2">
      <c r="B132" s="1"/>
      <c r="C132" s="1"/>
      <c r="D132" s="1"/>
      <c r="E132" s="1"/>
      <c r="F132" s="1"/>
      <c r="G132" s="1"/>
      <c r="H132" s="1"/>
    </row>
    <row r="133" spans="2:8" x14ac:dyDescent="0.2">
      <c r="B133" s="1"/>
      <c r="C133" s="1"/>
      <c r="D133" s="1"/>
      <c r="E133" s="1"/>
      <c r="F133" s="1"/>
      <c r="G133" s="1"/>
      <c r="H133" s="1"/>
    </row>
    <row r="134" spans="2:8" x14ac:dyDescent="0.2">
      <c r="B134" s="1"/>
      <c r="C134" s="1"/>
      <c r="D134" s="1"/>
      <c r="E134" s="1"/>
      <c r="F134" s="1"/>
      <c r="G134" s="1"/>
      <c r="H134" s="1"/>
    </row>
    <row r="135" spans="2:8" x14ac:dyDescent="0.2">
      <c r="B135" s="1"/>
      <c r="C135" s="1"/>
      <c r="D135" s="1"/>
      <c r="E135" s="1"/>
      <c r="F135" s="1"/>
      <c r="G135" s="1"/>
      <c r="H135" s="1"/>
    </row>
    <row r="136" spans="2:8" x14ac:dyDescent="0.2">
      <c r="B136" s="1"/>
      <c r="C136" s="1"/>
      <c r="D136" s="1"/>
      <c r="E136" s="1"/>
      <c r="F136" s="1"/>
      <c r="G136" s="1"/>
      <c r="H136" s="1"/>
    </row>
    <row r="137" spans="2:8" x14ac:dyDescent="0.2">
      <c r="B137" s="1"/>
      <c r="C137" s="1"/>
      <c r="D137" s="1"/>
      <c r="E137" s="1"/>
      <c r="F137" s="1"/>
      <c r="G137" s="1"/>
      <c r="H137" s="1"/>
    </row>
    <row r="138" spans="2:8" x14ac:dyDescent="0.2">
      <c r="B138" s="1"/>
      <c r="C138" s="1"/>
      <c r="D138" s="1"/>
      <c r="E138" s="1"/>
      <c r="F138" s="1"/>
      <c r="G138" s="1"/>
      <c r="H138" s="1"/>
    </row>
    <row r="139" spans="2:8" x14ac:dyDescent="0.2">
      <c r="B139" s="1"/>
      <c r="C139" s="1"/>
      <c r="D139" s="1"/>
      <c r="E139" s="1"/>
      <c r="F139" s="1"/>
      <c r="G139" s="1"/>
      <c r="H139" s="1"/>
    </row>
    <row r="140" spans="2:8" x14ac:dyDescent="0.2">
      <c r="B140" s="1"/>
      <c r="C140" s="1"/>
      <c r="D140" s="1"/>
      <c r="E140" s="1"/>
      <c r="F140" s="1"/>
      <c r="G140" s="1"/>
      <c r="H140" s="1"/>
    </row>
    <row r="141" spans="2:8" x14ac:dyDescent="0.2">
      <c r="B141" s="1"/>
      <c r="C141" s="1"/>
      <c r="D141" s="1"/>
      <c r="E141" s="1"/>
      <c r="F141" s="1"/>
      <c r="G141" s="1"/>
      <c r="H141" s="1"/>
    </row>
    <row r="142" spans="2:8" x14ac:dyDescent="0.2">
      <c r="B142" s="1"/>
      <c r="C142" s="1"/>
      <c r="D142" s="1"/>
      <c r="E142" s="1"/>
      <c r="F142" s="1"/>
      <c r="G142" s="1"/>
      <c r="H142" s="1"/>
    </row>
    <row r="143" spans="2:8" x14ac:dyDescent="0.2">
      <c r="B143" s="1"/>
      <c r="C143" s="1"/>
      <c r="D143" s="1"/>
      <c r="E143" s="1"/>
      <c r="F143" s="1"/>
      <c r="G143" s="1"/>
      <c r="H143" s="1"/>
    </row>
    <row r="144" spans="2:8" x14ac:dyDescent="0.2">
      <c r="B144" s="1"/>
      <c r="C144" s="1"/>
      <c r="D144" s="1"/>
      <c r="E144" s="1"/>
      <c r="F144" s="1"/>
      <c r="G144" s="1"/>
      <c r="H144" s="1"/>
    </row>
    <row r="145" spans="2:8" x14ac:dyDescent="0.2">
      <c r="B145" s="1"/>
      <c r="C145" s="1"/>
      <c r="D145" s="1"/>
      <c r="E145" s="1"/>
      <c r="F145" s="1"/>
      <c r="G145" s="1"/>
      <c r="H145" s="1"/>
    </row>
    <row r="146" spans="2:8" x14ac:dyDescent="0.2">
      <c r="B146" s="1"/>
      <c r="C146" s="1"/>
      <c r="D146" s="1"/>
      <c r="E146" s="1"/>
      <c r="F146" s="1"/>
      <c r="G146" s="1"/>
      <c r="H146" s="1"/>
    </row>
    <row r="147" spans="2:8" x14ac:dyDescent="0.2">
      <c r="B147" s="1"/>
      <c r="C147" s="1"/>
      <c r="D147" s="1"/>
      <c r="E147" s="1"/>
      <c r="F147" s="1"/>
      <c r="G147" s="1"/>
      <c r="H147" s="1"/>
    </row>
    <row r="148" spans="2:8" x14ac:dyDescent="0.2">
      <c r="B148" s="1"/>
      <c r="C148" s="1"/>
      <c r="D148" s="1"/>
      <c r="E148" s="1"/>
      <c r="F148" s="1"/>
      <c r="G148" s="1"/>
      <c r="H148" s="1"/>
    </row>
    <row r="149" spans="2:8" x14ac:dyDescent="0.2">
      <c r="B149" s="1"/>
      <c r="C149" s="1"/>
      <c r="D149" s="1"/>
      <c r="E149" s="1"/>
      <c r="F149" s="1"/>
      <c r="G149" s="1"/>
      <c r="H149" s="1"/>
    </row>
    <row r="150" spans="2:8" x14ac:dyDescent="0.2">
      <c r="B150" s="1"/>
      <c r="C150" s="1"/>
      <c r="D150" s="1"/>
      <c r="E150" s="1"/>
      <c r="F150" s="1"/>
      <c r="G150" s="1"/>
      <c r="H150" s="1"/>
    </row>
    <row r="151" spans="2:8" x14ac:dyDescent="0.2">
      <c r="B151" s="1"/>
      <c r="C151" s="1"/>
      <c r="D151" s="1"/>
      <c r="E151" s="1"/>
      <c r="F151" s="1"/>
      <c r="G151" s="1"/>
      <c r="H151" s="1"/>
    </row>
    <row r="152" spans="2:8" x14ac:dyDescent="0.2">
      <c r="B152" s="1"/>
      <c r="C152" s="1"/>
      <c r="D152" s="1"/>
      <c r="E152" s="1"/>
      <c r="F152" s="1"/>
      <c r="G152" s="1"/>
      <c r="H152" s="1"/>
    </row>
    <row r="153" spans="2:8" x14ac:dyDescent="0.2">
      <c r="B153" s="1"/>
      <c r="C153" s="1"/>
      <c r="D153" s="1"/>
      <c r="E153" s="1"/>
      <c r="F153" s="1"/>
      <c r="G153" s="1"/>
      <c r="H153" s="1"/>
    </row>
    <row r="154" spans="2:8" x14ac:dyDescent="0.2">
      <c r="B154" s="1"/>
      <c r="C154" s="1"/>
      <c r="D154" s="1"/>
      <c r="E154" s="1"/>
      <c r="F154" s="1"/>
      <c r="G154" s="1"/>
      <c r="H154" s="1"/>
    </row>
    <row r="155" spans="2:8" x14ac:dyDescent="0.2">
      <c r="B155" s="1"/>
      <c r="C155" s="1"/>
      <c r="D155" s="1"/>
      <c r="E155" s="1"/>
      <c r="F155" s="1"/>
      <c r="G155" s="1"/>
      <c r="H155" s="1"/>
    </row>
    <row r="156" spans="2:8" x14ac:dyDescent="0.2">
      <c r="B156" s="1"/>
      <c r="C156" s="1"/>
      <c r="D156" s="1"/>
      <c r="E156" s="1"/>
      <c r="F156" s="1"/>
      <c r="G156" s="1"/>
      <c r="H156" s="1"/>
    </row>
    <row r="157" spans="2:8" x14ac:dyDescent="0.2">
      <c r="B157" s="1"/>
      <c r="C157" s="1"/>
      <c r="D157" s="1"/>
      <c r="E157" s="1"/>
      <c r="F157" s="1"/>
      <c r="G157" s="1"/>
      <c r="H157" s="1"/>
    </row>
    <row r="158" spans="2:8" x14ac:dyDescent="0.2">
      <c r="B158" s="1"/>
      <c r="C158" s="1"/>
      <c r="D158" s="1"/>
      <c r="E158" s="1"/>
      <c r="F158" s="1"/>
      <c r="G158" s="1"/>
      <c r="H158" s="1"/>
    </row>
    <row r="159" spans="2:8" x14ac:dyDescent="0.2">
      <c r="B159" s="1"/>
      <c r="C159" s="1"/>
      <c r="D159" s="1"/>
      <c r="E159" s="1"/>
      <c r="F159" s="1"/>
      <c r="G159" s="1"/>
      <c r="H159" s="1"/>
    </row>
    <row r="160" spans="2:8" x14ac:dyDescent="0.2">
      <c r="B160" s="1"/>
      <c r="C160" s="1"/>
      <c r="D160" s="1"/>
      <c r="E160" s="1"/>
      <c r="F160" s="1"/>
      <c r="G160" s="1"/>
      <c r="H160" s="1"/>
    </row>
    <row r="161" spans="2:8" x14ac:dyDescent="0.2">
      <c r="B161" s="1"/>
      <c r="C161" s="1"/>
      <c r="D161" s="1"/>
      <c r="E161" s="1"/>
      <c r="F161" s="1"/>
      <c r="G161" s="1"/>
      <c r="H161" s="1"/>
    </row>
    <row r="162" spans="2:8" x14ac:dyDescent="0.2">
      <c r="B162" s="1"/>
      <c r="C162" s="1"/>
      <c r="D162" s="1"/>
      <c r="E162" s="1"/>
      <c r="F162" s="1"/>
      <c r="G162" s="1"/>
      <c r="H162" s="1"/>
    </row>
    <row r="163" spans="2:8" x14ac:dyDescent="0.2">
      <c r="B163" s="1"/>
      <c r="C163" s="1"/>
      <c r="D163" s="1"/>
      <c r="E163" s="1"/>
      <c r="F163" s="1"/>
      <c r="G163" s="1"/>
      <c r="H163" s="1"/>
    </row>
    <row r="164" spans="2:8" x14ac:dyDescent="0.2">
      <c r="B164" s="1"/>
      <c r="C164" s="1"/>
      <c r="D164" s="1"/>
      <c r="E164" s="1"/>
      <c r="F164" s="1"/>
      <c r="G164" s="1"/>
      <c r="H164" s="1"/>
    </row>
    <row r="165" spans="2:8" x14ac:dyDescent="0.2">
      <c r="B165" s="1"/>
      <c r="C165" s="1"/>
      <c r="D165" s="1"/>
      <c r="E165" s="1"/>
      <c r="F165" s="1"/>
      <c r="G165" s="1"/>
      <c r="H165" s="1"/>
    </row>
    <row r="166" spans="2:8" x14ac:dyDescent="0.2">
      <c r="B166" s="1"/>
      <c r="C166" s="1"/>
      <c r="D166" s="1"/>
      <c r="E166" s="1"/>
      <c r="F166" s="1"/>
      <c r="G166" s="1"/>
      <c r="H166" s="1"/>
    </row>
    <row r="167" spans="2:8" x14ac:dyDescent="0.2">
      <c r="B167" s="1"/>
      <c r="C167" s="1"/>
      <c r="D167" s="1"/>
      <c r="E167" s="1"/>
      <c r="F167" s="1"/>
      <c r="G167" s="1"/>
      <c r="H167" s="1"/>
    </row>
    <row r="168" spans="2:8" x14ac:dyDescent="0.2">
      <c r="B168" s="1"/>
      <c r="C168" s="1"/>
      <c r="D168" s="1"/>
      <c r="E168" s="1"/>
      <c r="F168" s="1"/>
      <c r="G168" s="1"/>
      <c r="H168" s="1"/>
    </row>
    <row r="169" spans="2:8" x14ac:dyDescent="0.2">
      <c r="B169" s="1"/>
      <c r="C169" s="1"/>
      <c r="D169" s="1"/>
      <c r="E169" s="1"/>
      <c r="F169" s="1"/>
      <c r="G169" s="1"/>
      <c r="H169" s="1"/>
    </row>
    <row r="170" spans="2:8" x14ac:dyDescent="0.2">
      <c r="B170" s="1"/>
      <c r="C170" s="1"/>
      <c r="D170" s="1"/>
      <c r="E170" s="1"/>
      <c r="F170" s="1"/>
      <c r="G170" s="1"/>
      <c r="H170" s="1"/>
    </row>
    <row r="171" spans="2:8" x14ac:dyDescent="0.2">
      <c r="B171" s="1"/>
      <c r="C171" s="1"/>
      <c r="D171" s="1"/>
      <c r="E171" s="1"/>
      <c r="F171" s="1"/>
      <c r="G171" s="1"/>
      <c r="H171" s="1"/>
    </row>
    <row r="172" spans="2:8" x14ac:dyDescent="0.2">
      <c r="B172" s="1"/>
      <c r="C172" s="1"/>
      <c r="D172" s="1"/>
      <c r="E172" s="1"/>
      <c r="F172" s="1"/>
      <c r="G172" s="1"/>
      <c r="H172" s="1"/>
    </row>
    <row r="173" spans="2:8" x14ac:dyDescent="0.2">
      <c r="B173" s="1"/>
      <c r="C173" s="1"/>
      <c r="D173" s="1"/>
      <c r="E173" s="1"/>
      <c r="F173" s="1"/>
      <c r="G173" s="1"/>
      <c r="H173" s="1"/>
    </row>
    <row r="174" spans="2:8" x14ac:dyDescent="0.2">
      <c r="B174" s="1"/>
      <c r="C174" s="1"/>
      <c r="D174" s="1"/>
      <c r="E174" s="1"/>
      <c r="F174" s="1"/>
      <c r="G174" s="1"/>
      <c r="H174" s="1"/>
    </row>
    <row r="175" spans="2:8" x14ac:dyDescent="0.2">
      <c r="B175" s="1"/>
      <c r="C175" s="1"/>
      <c r="D175" s="1"/>
      <c r="E175" s="1"/>
      <c r="F175" s="1"/>
      <c r="G175" s="1"/>
      <c r="H175" s="1"/>
    </row>
    <row r="176" spans="2:8" x14ac:dyDescent="0.2">
      <c r="B176" s="1"/>
      <c r="C176" s="1"/>
      <c r="D176" s="1"/>
      <c r="E176" s="1"/>
      <c r="F176" s="1"/>
      <c r="G176" s="1"/>
      <c r="H176" s="1"/>
    </row>
    <row r="177" spans="2:8" x14ac:dyDescent="0.2">
      <c r="B177" s="1"/>
      <c r="C177" s="1"/>
      <c r="D177" s="1"/>
      <c r="E177" s="1"/>
      <c r="F177" s="1"/>
      <c r="G177" s="1"/>
      <c r="H177" s="1"/>
    </row>
    <row r="178" spans="2:8" x14ac:dyDescent="0.2">
      <c r="B178" s="1"/>
      <c r="C178" s="1"/>
      <c r="D178" s="1"/>
      <c r="E178" s="1"/>
      <c r="F178" s="1"/>
      <c r="G178" s="1"/>
      <c r="H178" s="1"/>
    </row>
    <row r="179" spans="2:8" x14ac:dyDescent="0.2">
      <c r="B179" s="1"/>
      <c r="C179" s="1"/>
      <c r="D179" s="1"/>
      <c r="E179" s="1"/>
      <c r="F179" s="1"/>
      <c r="G179" s="1"/>
      <c r="H179" s="1"/>
    </row>
    <row r="180" spans="2:8" x14ac:dyDescent="0.2">
      <c r="B180" s="1"/>
      <c r="C180" s="1"/>
      <c r="D180" s="1"/>
      <c r="E180" s="1"/>
      <c r="F180" s="1"/>
      <c r="G180" s="1"/>
      <c r="H180" s="1"/>
    </row>
    <row r="181" spans="2:8" x14ac:dyDescent="0.2">
      <c r="B181" s="1"/>
      <c r="C181" s="1"/>
      <c r="D181" s="1"/>
      <c r="E181" s="1"/>
      <c r="F181" s="1"/>
      <c r="G181" s="1"/>
      <c r="H181" s="1"/>
    </row>
    <row r="182" spans="2:8" x14ac:dyDescent="0.2">
      <c r="B182" s="1"/>
      <c r="C182" s="1"/>
      <c r="D182" s="1"/>
      <c r="E182" s="1"/>
      <c r="F182" s="1"/>
      <c r="G182" s="1"/>
      <c r="H182" s="1"/>
    </row>
    <row r="183" spans="2:8" x14ac:dyDescent="0.2">
      <c r="B183" s="1"/>
      <c r="C183" s="1"/>
      <c r="D183" s="1"/>
      <c r="E183" s="1"/>
      <c r="F183" s="1"/>
      <c r="G183" s="1"/>
      <c r="H183" s="1"/>
    </row>
    <row r="184" spans="2:8" x14ac:dyDescent="0.2">
      <c r="B184" s="1"/>
      <c r="C184" s="1"/>
      <c r="D184" s="1"/>
      <c r="E184" s="1"/>
      <c r="F184" s="1"/>
      <c r="G184" s="1"/>
      <c r="H184" s="1"/>
    </row>
    <row r="185" spans="2:8" x14ac:dyDescent="0.2">
      <c r="B185" s="1"/>
      <c r="C185" s="1"/>
      <c r="D185" s="1"/>
      <c r="E185" s="1"/>
      <c r="F185" s="1"/>
      <c r="G185" s="1"/>
      <c r="H185" s="1"/>
    </row>
    <row r="186" spans="2:8" x14ac:dyDescent="0.2">
      <c r="B186" s="1"/>
      <c r="C186" s="1"/>
      <c r="D186" s="1"/>
      <c r="E186" s="1"/>
      <c r="F186" s="1"/>
      <c r="G186" s="1"/>
      <c r="H186" s="1"/>
    </row>
    <row r="187" spans="2:8" x14ac:dyDescent="0.2">
      <c r="B187" s="1"/>
      <c r="C187" s="1"/>
      <c r="D187" s="1"/>
      <c r="E187" s="1"/>
      <c r="F187" s="1"/>
      <c r="G187" s="1"/>
      <c r="H187" s="1"/>
    </row>
    <row r="188" spans="2:8" x14ac:dyDescent="0.2">
      <c r="B188" s="1"/>
      <c r="C188" s="1"/>
      <c r="D188" s="1"/>
      <c r="E188" s="1"/>
      <c r="F188" s="1"/>
      <c r="G188" s="1"/>
      <c r="H188" s="1"/>
    </row>
    <row r="189" spans="2:8" x14ac:dyDescent="0.2">
      <c r="B189" s="1"/>
      <c r="C189" s="1"/>
      <c r="D189" s="1"/>
      <c r="E189" s="1"/>
      <c r="F189" s="1"/>
      <c r="G189" s="1"/>
      <c r="H189" s="1"/>
    </row>
    <row r="190" spans="2:8" x14ac:dyDescent="0.2">
      <c r="B190" s="1"/>
      <c r="C190" s="1"/>
      <c r="D190" s="1"/>
      <c r="E190" s="1"/>
      <c r="F190" s="1"/>
      <c r="G190" s="1"/>
      <c r="H190" s="1"/>
    </row>
    <row r="191" spans="2:8" x14ac:dyDescent="0.2">
      <c r="B191" s="1"/>
      <c r="C191" s="1"/>
      <c r="D191" s="1"/>
      <c r="E191" s="1"/>
      <c r="F191" s="1"/>
      <c r="G191" s="1"/>
      <c r="H191" s="1"/>
    </row>
    <row r="192" spans="2:8" x14ac:dyDescent="0.2">
      <c r="B192" s="1"/>
      <c r="C192" s="1"/>
      <c r="D192" s="1"/>
      <c r="E192" s="1"/>
      <c r="F192" s="1"/>
      <c r="G192" s="1"/>
      <c r="H192" s="1"/>
    </row>
    <row r="193" spans="2:8" x14ac:dyDescent="0.2">
      <c r="B193" s="1"/>
      <c r="C193" s="1"/>
      <c r="D193" s="1"/>
      <c r="E193" s="1"/>
      <c r="F193" s="1"/>
      <c r="G193" s="1"/>
      <c r="H193" s="1"/>
    </row>
    <row r="194" spans="2:8" x14ac:dyDescent="0.2">
      <c r="B194" s="1"/>
      <c r="C194" s="1"/>
      <c r="D194" s="1"/>
      <c r="E194" s="1"/>
      <c r="F194" s="1"/>
      <c r="G194" s="1"/>
      <c r="H194" s="1"/>
    </row>
    <row r="195" spans="2:8" x14ac:dyDescent="0.2">
      <c r="B195" s="1"/>
      <c r="C195" s="1"/>
      <c r="D195" s="1"/>
      <c r="E195" s="1"/>
      <c r="F195" s="1"/>
      <c r="G195" s="1"/>
      <c r="H195" s="1"/>
    </row>
    <row r="196" spans="2:8" x14ac:dyDescent="0.2">
      <c r="B196" s="1"/>
      <c r="C196" s="1"/>
      <c r="D196" s="1"/>
      <c r="E196" s="1"/>
      <c r="F196" s="1"/>
      <c r="G196" s="1"/>
      <c r="H196" s="1"/>
    </row>
    <row r="197" spans="2:8" x14ac:dyDescent="0.2">
      <c r="B197" s="1"/>
      <c r="C197" s="1"/>
      <c r="D197" s="1"/>
      <c r="E197" s="1"/>
      <c r="F197" s="1"/>
      <c r="G197" s="1"/>
      <c r="H197" s="1"/>
    </row>
    <row r="198" spans="2:8" x14ac:dyDescent="0.2">
      <c r="B198" s="1"/>
      <c r="C198" s="1"/>
      <c r="D198" s="1"/>
      <c r="E198" s="1"/>
      <c r="F198" s="1"/>
      <c r="G198" s="1"/>
      <c r="H198" s="1"/>
    </row>
    <row r="199" spans="2:8" x14ac:dyDescent="0.2">
      <c r="B199" s="1"/>
      <c r="C199" s="1"/>
      <c r="D199" s="1"/>
      <c r="E199" s="1"/>
      <c r="F199" s="1"/>
      <c r="G199" s="1"/>
      <c r="H199" s="1"/>
    </row>
    <row r="200" spans="2:8" x14ac:dyDescent="0.2">
      <c r="B200" s="1"/>
      <c r="C200" s="1"/>
      <c r="D200" s="1"/>
      <c r="E200" s="1"/>
      <c r="F200" s="1"/>
      <c r="G200" s="1"/>
      <c r="H200" s="1"/>
    </row>
    <row r="201" spans="2:8" x14ac:dyDescent="0.2">
      <c r="B201" s="1"/>
      <c r="C201" s="1"/>
      <c r="D201" s="1"/>
      <c r="E201" s="1"/>
      <c r="F201" s="1"/>
      <c r="G201" s="1"/>
      <c r="H201" s="1"/>
    </row>
    <row r="202" spans="2:8" x14ac:dyDescent="0.2">
      <c r="B202" s="1"/>
      <c r="C202" s="1"/>
      <c r="D202" s="1"/>
      <c r="E202" s="1"/>
      <c r="F202" s="1"/>
      <c r="G202" s="1"/>
      <c r="H202" s="1"/>
    </row>
    <row r="203" spans="2:8" x14ac:dyDescent="0.2">
      <c r="B203" s="1"/>
      <c r="C203" s="1"/>
      <c r="D203" s="1"/>
      <c r="E203" s="1"/>
      <c r="F203" s="1"/>
      <c r="G203" s="1"/>
      <c r="H203" s="1"/>
    </row>
    <row r="204" spans="2:8" x14ac:dyDescent="0.2">
      <c r="B204" s="1"/>
      <c r="C204" s="1"/>
      <c r="D204" s="1"/>
      <c r="E204" s="1"/>
      <c r="F204" s="1"/>
      <c r="G204" s="1"/>
      <c r="H204" s="1"/>
    </row>
    <row r="205" spans="2:8" x14ac:dyDescent="0.2">
      <c r="B205" s="1"/>
      <c r="C205" s="1"/>
      <c r="D205" s="1"/>
      <c r="E205" s="1"/>
      <c r="F205" s="1"/>
      <c r="G205" s="1"/>
      <c r="H205" s="1"/>
    </row>
    <row r="206" spans="2:8" x14ac:dyDescent="0.2">
      <c r="B206" s="1"/>
      <c r="C206" s="1"/>
      <c r="D206" s="1"/>
      <c r="E206" s="1"/>
      <c r="F206" s="1"/>
      <c r="G206" s="1"/>
      <c r="H206" s="1"/>
    </row>
    <row r="207" spans="2:8" x14ac:dyDescent="0.2">
      <c r="B207" s="1"/>
      <c r="C207" s="1"/>
      <c r="D207" s="1"/>
      <c r="E207" s="1"/>
      <c r="F207" s="1"/>
      <c r="G207" s="1"/>
      <c r="H207" s="1"/>
    </row>
  </sheetData>
  <sheetProtection algorithmName="SHA-512" hashValue="bAZ+oNRwOAhUYbOkpyrlxmTfLDbgkWjNJ26OmP+t5zZ6DxD1Tzj6GQDTxpPlVZIY2RKyL4/VjvCWsWXoQhEPxg==" saltValue="9pr50rXVJTa/NVHhzGj2ug==" spinCount="100000" sheet="1" selectLockedCells="1"/>
  <customSheetViews>
    <customSheetView guid="{B6552C68-4AE0-4344-BA51-40BC9ED124FB}" fitToPage="1" printArea="1" hiddenColumns="1">
      <selection activeCell="C12" sqref="C12"/>
      <pageMargins left="0.78740157499999996" right="0.78740157499999996" top="0.984251969" bottom="0.984251969" header="0.4921259845" footer="0.4921259845"/>
      <pageSetup paperSize="9" scale="59" orientation="portrait" r:id="rId1"/>
      <headerFooter alignWithMargins="0"/>
    </customSheetView>
  </customSheetViews>
  <mergeCells count="10">
    <mergeCell ref="B36:H36"/>
    <mergeCell ref="B15:H15"/>
    <mergeCell ref="E12:H14"/>
    <mergeCell ref="B12:B14"/>
    <mergeCell ref="B4:G6"/>
    <mergeCell ref="B16:B18"/>
    <mergeCell ref="E16:H16"/>
    <mergeCell ref="C16:D17"/>
    <mergeCell ref="G17:H17"/>
    <mergeCell ref="E17:F17"/>
  </mergeCells>
  <phoneticPr fontId="3" type="noConversion"/>
  <conditionalFormatting sqref="D20:D35">
    <cfRule type="cellIs" dxfId="8" priority="8" stopIfTrue="1" operator="equal">
      <formula>0</formula>
    </cfRule>
    <cfRule type="top10" dxfId="7" priority="9" stopIfTrue="1" bottom="1" rank="1"/>
    <cfRule type="top10" dxfId="6" priority="10" stopIfTrue="1" rank="1"/>
  </conditionalFormatting>
  <conditionalFormatting sqref="F20:F35">
    <cfRule type="cellIs" dxfId="5" priority="4" stopIfTrue="1" operator="equal">
      <formula>0</formula>
    </cfRule>
    <cfRule type="top10" dxfId="4" priority="5" stopIfTrue="1" bottom="1" rank="1"/>
    <cfRule type="top10" dxfId="3" priority="6" stopIfTrue="1" rank="1"/>
  </conditionalFormatting>
  <conditionalFormatting sqref="H20:H35">
    <cfRule type="cellIs" dxfId="2" priority="1" stopIfTrue="1" operator="equal">
      <formula>0</formula>
    </cfRule>
    <cfRule type="top10" dxfId="1" priority="2" stopIfTrue="1" bottom="1" rank="1"/>
    <cfRule type="top10" dxfId="0" priority="3" stopIfTrue="1" rank="1"/>
  </conditionalFormatting>
  <pageMargins left="0.78740157499999996" right="0.78740157499999996" top="0.984251969" bottom="0.984251969" header="0.4921259845" footer="0.4921259845"/>
  <pageSetup paperSize="9" scale="5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EAA60-B0EA-448A-BE81-14EA22218736}">
  <dimension ref="A1:J252"/>
  <sheetViews>
    <sheetView workbookViewId="0">
      <selection activeCell="C24" sqref="C24"/>
    </sheetView>
  </sheetViews>
  <sheetFormatPr baseColWidth="10" defaultRowHeight="12.75" x14ac:dyDescent="0.2"/>
  <cols>
    <col min="1" max="1" width="22.85546875" customWidth="1"/>
    <col min="2" max="2" width="18.42578125" customWidth="1"/>
    <col min="3" max="10" width="18.140625" customWidth="1"/>
  </cols>
  <sheetData>
    <row r="1" spans="1:10" ht="47.25" customHeight="1" x14ac:dyDescent="0.2">
      <c r="A1" s="2"/>
      <c r="B1" s="3" t="s">
        <v>48</v>
      </c>
      <c r="C1" s="3" t="s">
        <v>48</v>
      </c>
      <c r="D1" s="3" t="s">
        <v>48</v>
      </c>
      <c r="E1" s="3" t="s">
        <v>48</v>
      </c>
      <c r="F1" s="3" t="s">
        <v>48</v>
      </c>
      <c r="G1" s="3" t="s">
        <v>48</v>
      </c>
      <c r="H1" s="3" t="s">
        <v>48</v>
      </c>
      <c r="I1" s="3" t="s">
        <v>48</v>
      </c>
      <c r="J1" s="3" t="s">
        <v>48</v>
      </c>
    </row>
    <row r="2" spans="1:10" ht="19.5" customHeight="1" x14ac:dyDescent="0.2">
      <c r="A2" s="2" t="s">
        <v>46</v>
      </c>
      <c r="B2" s="3">
        <v>2025</v>
      </c>
      <c r="C2" s="3">
        <v>2024</v>
      </c>
      <c r="D2" s="3">
        <v>2023</v>
      </c>
      <c r="E2" s="3">
        <v>2022</v>
      </c>
      <c r="F2" s="3">
        <v>2021</v>
      </c>
      <c r="G2" s="3">
        <v>2020</v>
      </c>
      <c r="H2" s="3">
        <v>2019</v>
      </c>
      <c r="I2" s="3">
        <v>2018</v>
      </c>
      <c r="J2" s="3">
        <v>2017</v>
      </c>
    </row>
    <row r="3" spans="1:10" ht="15.75" x14ac:dyDescent="0.2">
      <c r="A3" s="4" t="s">
        <v>2</v>
      </c>
      <c r="B3" s="49">
        <v>670</v>
      </c>
      <c r="C3" s="49">
        <v>494</v>
      </c>
      <c r="D3" s="49">
        <v>494</v>
      </c>
      <c r="E3" s="49">
        <v>494</v>
      </c>
      <c r="F3" s="49">
        <v>494</v>
      </c>
      <c r="G3" s="49">
        <v>494</v>
      </c>
      <c r="H3" s="78">
        <v>494</v>
      </c>
      <c r="I3" s="49">
        <v>429</v>
      </c>
      <c r="J3" s="49">
        <v>429</v>
      </c>
    </row>
    <row r="4" spans="1:10" ht="15.75" x14ac:dyDescent="0.2">
      <c r="A4" s="4" t="s">
        <v>3</v>
      </c>
      <c r="B4" s="49">
        <v>620</v>
      </c>
      <c r="C4" s="49">
        <v>620</v>
      </c>
      <c r="D4" s="49">
        <v>620</v>
      </c>
      <c r="E4" s="49">
        <v>620</v>
      </c>
      <c r="F4" s="49">
        <v>620</v>
      </c>
      <c r="G4" s="49">
        <v>620</v>
      </c>
      <c r="H4" s="49">
        <v>620</v>
      </c>
      <c r="I4" s="49">
        <v>620</v>
      </c>
      <c r="J4" s="49">
        <v>620</v>
      </c>
    </row>
    <row r="5" spans="1:10" ht="15.75" x14ac:dyDescent="0.2">
      <c r="A5" s="4" t="s">
        <v>4</v>
      </c>
      <c r="B5" s="49">
        <v>886</v>
      </c>
      <c r="C5" s="49">
        <v>550</v>
      </c>
      <c r="D5" s="49">
        <v>550</v>
      </c>
      <c r="E5" s="49">
        <v>520</v>
      </c>
      <c r="F5" s="49">
        <v>520</v>
      </c>
      <c r="G5" s="49">
        <v>520</v>
      </c>
      <c r="H5" s="49">
        <v>520</v>
      </c>
      <c r="I5" s="49">
        <v>500</v>
      </c>
      <c r="J5" s="49">
        <v>500</v>
      </c>
    </row>
    <row r="6" spans="1:10" ht="15.75" x14ac:dyDescent="0.2">
      <c r="A6" s="4" t="s">
        <v>33</v>
      </c>
      <c r="B6" s="49">
        <v>840</v>
      </c>
      <c r="C6" s="49">
        <v>620</v>
      </c>
      <c r="D6" s="49">
        <v>620</v>
      </c>
      <c r="E6" s="49">
        <v>620</v>
      </c>
      <c r="F6" s="49">
        <v>620</v>
      </c>
      <c r="G6" s="49">
        <v>620</v>
      </c>
      <c r="H6" s="49">
        <v>620</v>
      </c>
      <c r="I6" s="49">
        <v>620</v>
      </c>
      <c r="J6" s="49">
        <v>620</v>
      </c>
    </row>
    <row r="7" spans="1:10" ht="15.75" x14ac:dyDescent="0.2">
      <c r="A7" s="4" t="s">
        <v>5</v>
      </c>
      <c r="B7" s="49">
        <v>685</v>
      </c>
      <c r="C7" s="49">
        <v>540</v>
      </c>
      <c r="D7" s="49">
        <v>540</v>
      </c>
      <c r="E7" s="49">
        <v>540</v>
      </c>
      <c r="F7" s="49">
        <v>540</v>
      </c>
      <c r="G7" s="49">
        <v>540</v>
      </c>
      <c r="H7" s="49">
        <v>540</v>
      </c>
      <c r="I7" s="49">
        <v>550</v>
      </c>
      <c r="J7" s="49">
        <v>550</v>
      </c>
    </row>
    <row r="8" spans="1:10" ht="15.75" x14ac:dyDescent="0.2">
      <c r="A8" s="4" t="s">
        <v>6</v>
      </c>
      <c r="B8" s="49">
        <v>794</v>
      </c>
      <c r="C8" s="49">
        <v>508</v>
      </c>
      <c r="D8" s="49">
        <v>508</v>
      </c>
      <c r="E8" s="49">
        <v>508</v>
      </c>
      <c r="F8" s="49">
        <v>508</v>
      </c>
      <c r="G8" s="49">
        <v>508</v>
      </c>
      <c r="H8" s="49">
        <v>508</v>
      </c>
      <c r="I8" s="49">
        <v>494</v>
      </c>
      <c r="J8" s="49">
        <v>494</v>
      </c>
    </row>
    <row r="9" spans="1:10" ht="15.75" x14ac:dyDescent="0.2">
      <c r="A9" s="4" t="s">
        <v>13</v>
      </c>
      <c r="B9" s="49">
        <v>744</v>
      </c>
      <c r="C9" s="49">
        <v>535</v>
      </c>
      <c r="D9" s="49">
        <v>535</v>
      </c>
      <c r="E9" s="49">
        <v>485</v>
      </c>
      <c r="F9" s="49">
        <v>485</v>
      </c>
      <c r="G9" s="49">
        <v>485</v>
      </c>
      <c r="H9" s="49">
        <v>485</v>
      </c>
      <c r="I9" s="49">
        <v>495</v>
      </c>
      <c r="J9" s="49">
        <v>495</v>
      </c>
    </row>
    <row r="10" spans="1:10" ht="15.75" x14ac:dyDescent="0.2">
      <c r="A10" s="9" t="s">
        <v>14</v>
      </c>
      <c r="B10" s="49">
        <v>970</v>
      </c>
      <c r="C10" s="49">
        <v>580</v>
      </c>
      <c r="D10" s="49">
        <v>580</v>
      </c>
      <c r="E10" s="49">
        <v>580</v>
      </c>
      <c r="F10" s="49">
        <v>580</v>
      </c>
      <c r="G10" s="49">
        <v>580</v>
      </c>
      <c r="H10" s="49">
        <v>580</v>
      </c>
      <c r="I10" s="49">
        <v>580</v>
      </c>
      <c r="J10" s="49">
        <v>580</v>
      </c>
    </row>
    <row r="11" spans="1:10" ht="15.75" x14ac:dyDescent="0.2">
      <c r="A11" s="4" t="s">
        <v>0</v>
      </c>
      <c r="B11" s="49">
        <v>828</v>
      </c>
      <c r="C11" s="49">
        <v>547</v>
      </c>
      <c r="D11" s="78">
        <v>547</v>
      </c>
      <c r="E11" s="49">
        <v>511</v>
      </c>
      <c r="F11" s="49">
        <v>511</v>
      </c>
      <c r="G11" s="49">
        <v>511</v>
      </c>
      <c r="H11" s="49">
        <v>511</v>
      </c>
      <c r="I11" s="49">
        <v>491</v>
      </c>
      <c r="J11" s="49">
        <v>471</v>
      </c>
    </row>
    <row r="12" spans="1:10" ht="15.75" x14ac:dyDescent="0.2">
      <c r="A12" s="4" t="s">
        <v>7</v>
      </c>
      <c r="B12" s="49">
        <v>650</v>
      </c>
      <c r="C12" s="49">
        <v>529</v>
      </c>
      <c r="D12" s="49">
        <v>529</v>
      </c>
      <c r="E12" s="78">
        <v>529</v>
      </c>
      <c r="F12" s="49">
        <v>443</v>
      </c>
      <c r="G12" s="49">
        <v>443</v>
      </c>
      <c r="H12" s="49">
        <v>443</v>
      </c>
      <c r="I12" s="49">
        <v>429</v>
      </c>
      <c r="J12" s="49">
        <v>429</v>
      </c>
    </row>
    <row r="13" spans="1:10" ht="15.75" x14ac:dyDescent="0.2">
      <c r="A13" s="4" t="s">
        <v>8</v>
      </c>
      <c r="B13" s="49">
        <v>699</v>
      </c>
      <c r="C13" s="49">
        <v>525</v>
      </c>
      <c r="D13" s="49">
        <v>480</v>
      </c>
      <c r="E13" s="49">
        <v>480</v>
      </c>
      <c r="F13" s="49">
        <v>480</v>
      </c>
      <c r="G13" s="49">
        <v>480</v>
      </c>
      <c r="H13" s="49">
        <v>480</v>
      </c>
      <c r="I13" s="49">
        <v>480</v>
      </c>
      <c r="J13" s="49">
        <v>480</v>
      </c>
    </row>
    <row r="14" spans="1:10" ht="15.75" x14ac:dyDescent="0.2">
      <c r="A14" s="4" t="s">
        <v>9</v>
      </c>
      <c r="B14" s="49">
        <v>730</v>
      </c>
      <c r="C14" s="49">
        <v>560</v>
      </c>
      <c r="D14" s="49">
        <v>560</v>
      </c>
      <c r="E14" s="49">
        <v>560</v>
      </c>
      <c r="F14" s="49">
        <v>560</v>
      </c>
      <c r="G14" s="49">
        <v>560</v>
      </c>
      <c r="H14" s="49">
        <v>560</v>
      </c>
      <c r="I14" s="49">
        <v>560</v>
      </c>
      <c r="J14" s="49">
        <v>560</v>
      </c>
    </row>
    <row r="15" spans="1:10" ht="15.75" x14ac:dyDescent="0.2">
      <c r="A15" s="4" t="s">
        <v>10</v>
      </c>
      <c r="B15" s="49">
        <v>893</v>
      </c>
      <c r="C15" s="49">
        <v>557</v>
      </c>
      <c r="D15" s="49">
        <v>485</v>
      </c>
      <c r="E15" s="49">
        <v>485</v>
      </c>
      <c r="F15" s="49">
        <v>485</v>
      </c>
      <c r="G15" s="49">
        <v>485</v>
      </c>
      <c r="H15" s="49">
        <v>485</v>
      </c>
      <c r="I15" s="49">
        <v>485</v>
      </c>
      <c r="J15" s="49">
        <v>485</v>
      </c>
    </row>
    <row r="16" spans="1:10" ht="15.75" x14ac:dyDescent="0.2">
      <c r="A16" s="4" t="s">
        <v>11</v>
      </c>
      <c r="B16" s="49">
        <v>652</v>
      </c>
      <c r="C16" s="49">
        <v>545</v>
      </c>
      <c r="D16" s="49">
        <v>545</v>
      </c>
      <c r="E16" s="49">
        <v>545</v>
      </c>
      <c r="F16" s="49">
        <v>545</v>
      </c>
      <c r="G16" s="49">
        <v>545</v>
      </c>
      <c r="H16" s="49">
        <v>545</v>
      </c>
      <c r="I16" s="49">
        <v>515</v>
      </c>
      <c r="J16" s="49">
        <v>515</v>
      </c>
    </row>
    <row r="17" spans="1:10" ht="15.75" x14ac:dyDescent="0.2">
      <c r="A17" s="5" t="s">
        <v>1</v>
      </c>
      <c r="B17" s="49">
        <v>955</v>
      </c>
      <c r="C17" s="50">
        <v>580</v>
      </c>
      <c r="D17" s="50">
        <v>580</v>
      </c>
      <c r="E17" s="50">
        <v>580</v>
      </c>
      <c r="F17" s="50">
        <v>580</v>
      </c>
      <c r="G17" s="50">
        <v>580</v>
      </c>
      <c r="H17" s="50">
        <v>580</v>
      </c>
      <c r="I17" s="50">
        <v>580</v>
      </c>
      <c r="J17" s="50">
        <v>565</v>
      </c>
    </row>
    <row r="18" spans="1:10" ht="15.75" x14ac:dyDescent="0.2">
      <c r="A18" s="4" t="s">
        <v>12</v>
      </c>
      <c r="B18" s="49">
        <v>694</v>
      </c>
      <c r="C18" s="79">
        <v>550</v>
      </c>
      <c r="D18" s="50">
        <v>491</v>
      </c>
      <c r="E18" s="50">
        <v>491</v>
      </c>
      <c r="F18" s="50">
        <v>491</v>
      </c>
      <c r="G18" s="50">
        <v>491</v>
      </c>
      <c r="H18" s="50">
        <v>491</v>
      </c>
      <c r="I18" s="79">
        <v>491</v>
      </c>
      <c r="J18" s="50">
        <v>476</v>
      </c>
    </row>
    <row r="19" spans="1:10" ht="15.75" x14ac:dyDescent="0.2">
      <c r="A19" s="7"/>
      <c r="B19" s="51"/>
    </row>
    <row r="20" spans="1:10" ht="15.75" x14ac:dyDescent="0.2">
      <c r="A20" s="7"/>
      <c r="B20" s="51"/>
    </row>
    <row r="21" spans="1:10" ht="15.75" x14ac:dyDescent="0.2">
      <c r="A21" s="7"/>
      <c r="B21" s="108" t="s">
        <v>47</v>
      </c>
      <c r="C21" s="109"/>
      <c r="D21" s="109"/>
      <c r="E21" s="109"/>
      <c r="F21" s="109"/>
      <c r="G21" s="109"/>
      <c r="H21" s="109"/>
      <c r="I21" s="109"/>
      <c r="J21" s="109"/>
    </row>
    <row r="22" spans="1:10" ht="17.25" customHeight="1" x14ac:dyDescent="0.2">
      <c r="A22" s="51"/>
      <c r="B22" s="3">
        <v>2025</v>
      </c>
      <c r="C22" s="3">
        <v>2024</v>
      </c>
      <c r="D22" s="3">
        <v>2023</v>
      </c>
      <c r="E22" s="3">
        <v>2022</v>
      </c>
      <c r="F22" s="3">
        <v>2021</v>
      </c>
      <c r="G22" s="3">
        <v>2020</v>
      </c>
      <c r="H22" s="3">
        <v>2019</v>
      </c>
      <c r="I22" s="3">
        <v>2018</v>
      </c>
      <c r="J22" s="3">
        <v>2017</v>
      </c>
    </row>
    <row r="23" spans="1:10" ht="15.75" x14ac:dyDescent="0.2">
      <c r="A23" s="4" t="s">
        <v>2</v>
      </c>
      <c r="B23" s="77">
        <f>'Berechnungstool 2025'!$C$12*'Datenbasis 2025'!B3/100</f>
        <v>0</v>
      </c>
      <c r="C23" s="77">
        <f>'Berechnungstool 2025'!$C$14*'Datenbasis 2025'!C3/100</f>
        <v>0</v>
      </c>
      <c r="D23" s="77">
        <f>'Berechnungstool 2025'!$C$14*'Datenbasis 2025'!D3/100</f>
        <v>0</v>
      </c>
      <c r="E23" s="77">
        <f>'Berechnungstool 2025'!$C$14*'Datenbasis 2025'!E3/100</f>
        <v>0</v>
      </c>
      <c r="F23" s="77">
        <f>'Berechnungstool 2025'!$C$14*'Datenbasis 2025'!F3/100</f>
        <v>0</v>
      </c>
      <c r="G23" s="77">
        <f>'Berechnungstool 2025'!$C$14*'Datenbasis 2025'!G3/100</f>
        <v>0</v>
      </c>
      <c r="H23" s="77">
        <f>'Berechnungstool 2025'!$C$14*'Datenbasis 2025'!H3/100</f>
        <v>0</v>
      </c>
      <c r="I23" s="77">
        <f>'Berechnungstool 2025'!$C$14*'Datenbasis 2025'!I3/100</f>
        <v>0</v>
      </c>
      <c r="J23" s="77">
        <f>'Berechnungstool 2025'!$C$14*'Datenbasis 2025'!J3/100</f>
        <v>0</v>
      </c>
    </row>
    <row r="24" spans="1:10" ht="15.75" x14ac:dyDescent="0.2">
      <c r="A24" s="4" t="s">
        <v>3</v>
      </c>
      <c r="B24" s="77">
        <f>'Berechnungstool 2025'!$C$12*'Datenbasis 2025'!B4/100</f>
        <v>0</v>
      </c>
      <c r="C24" s="77">
        <f>'Berechnungstool 2025'!$C$14*'Datenbasis 2025'!C4/100</f>
        <v>0</v>
      </c>
      <c r="D24" s="77">
        <f>'Berechnungstool 2025'!$C$14*'Datenbasis 2025'!D4/100</f>
        <v>0</v>
      </c>
      <c r="E24" s="77">
        <f>'Berechnungstool 2025'!$C$14*'Datenbasis 2025'!E4/100</f>
        <v>0</v>
      </c>
      <c r="F24" s="77">
        <f>'Berechnungstool 2025'!$C$14*'Datenbasis 2025'!F4/100</f>
        <v>0</v>
      </c>
      <c r="G24" s="77">
        <f>'Berechnungstool 2025'!$C$14*'Datenbasis 2025'!G4/100</f>
        <v>0</v>
      </c>
      <c r="H24" s="77">
        <f>'Berechnungstool 2025'!$C$14*'Datenbasis 2025'!H4/100</f>
        <v>0</v>
      </c>
      <c r="I24" s="77">
        <f>'Berechnungstool 2025'!$C$14*'Datenbasis 2025'!I4/100</f>
        <v>0</v>
      </c>
      <c r="J24" s="77">
        <f>'Berechnungstool 2025'!$C$14*'Datenbasis 2025'!J4/100</f>
        <v>0</v>
      </c>
    </row>
    <row r="25" spans="1:10" ht="15.75" x14ac:dyDescent="0.2">
      <c r="A25" s="4" t="s">
        <v>4</v>
      </c>
      <c r="B25" s="77">
        <f>'Berechnungstool 2025'!$C$12*'Datenbasis 2025'!B5/100</f>
        <v>0</v>
      </c>
      <c r="C25" s="77">
        <f>'Berechnungstool 2025'!$C$14*'Datenbasis 2025'!C5/100</f>
        <v>0</v>
      </c>
      <c r="D25" s="77">
        <f>'Berechnungstool 2025'!$C$14*'Datenbasis 2025'!D5/100</f>
        <v>0</v>
      </c>
      <c r="E25" s="77">
        <f>'Berechnungstool 2025'!$C$14*'Datenbasis 2025'!E5/100</f>
        <v>0</v>
      </c>
      <c r="F25" s="77">
        <f>'Berechnungstool 2025'!$C$14*'Datenbasis 2025'!F5/100</f>
        <v>0</v>
      </c>
      <c r="G25" s="77">
        <f>'Berechnungstool 2025'!$C$14*'Datenbasis 2025'!G5/100</f>
        <v>0</v>
      </c>
      <c r="H25" s="77">
        <f>'Berechnungstool 2025'!$C$14*'Datenbasis 2025'!H5/100</f>
        <v>0</v>
      </c>
      <c r="I25" s="77">
        <f>'Berechnungstool 2025'!$C$14*'Datenbasis 2025'!I5/100</f>
        <v>0</v>
      </c>
      <c r="J25" s="77">
        <f>'Berechnungstool 2025'!$C$14*'Datenbasis 2025'!J5/100</f>
        <v>0</v>
      </c>
    </row>
    <row r="26" spans="1:10" ht="15.75" x14ac:dyDescent="0.2">
      <c r="A26" s="4" t="s">
        <v>33</v>
      </c>
      <c r="B26" s="77">
        <f>IF('Berechnungstool 2025'!$E$12="nein",'Berechnungstool 2025'!$E24*'Berechnungstool 2025'!$C$12/100,IF('Berechnungstool 2025'!$E$12="ja",'Berechnungstool 2025'!$G24*'Berechnungstool 2025'!$C$12/100))</f>
        <v>0</v>
      </c>
      <c r="C26" s="77">
        <f>'Berechnungstool 2025'!$C$14*'Datenbasis 2025'!C6/100</f>
        <v>0</v>
      </c>
      <c r="D26" s="77">
        <f>'Berechnungstool 2025'!$C$14*'Datenbasis 2025'!D6/100</f>
        <v>0</v>
      </c>
      <c r="E26" s="77">
        <f>'Berechnungstool 2025'!$C$14*'Datenbasis 2025'!E6/100</f>
        <v>0</v>
      </c>
      <c r="F26" s="77">
        <f>'Berechnungstool 2025'!$C$14*'Datenbasis 2025'!F6/100</f>
        <v>0</v>
      </c>
      <c r="G26" s="77">
        <f>'Berechnungstool 2025'!$C$14*'Datenbasis 2025'!G6/100</f>
        <v>0</v>
      </c>
      <c r="H26" s="77">
        <f>'Berechnungstool 2025'!$C$14*'Datenbasis 2025'!H6/100</f>
        <v>0</v>
      </c>
      <c r="I26" s="77">
        <f>'Berechnungstool 2025'!$C$14*'Datenbasis 2025'!I6/100</f>
        <v>0</v>
      </c>
      <c r="J26" s="77">
        <f>'Berechnungstool 2025'!$C$14*'Datenbasis 2025'!J6/100</f>
        <v>0</v>
      </c>
    </row>
    <row r="27" spans="1:10" ht="15.75" x14ac:dyDescent="0.2">
      <c r="A27" s="4" t="s">
        <v>5</v>
      </c>
      <c r="B27" s="77">
        <f>'Berechnungstool 2025'!$C$12*'Datenbasis 2025'!B7/100</f>
        <v>0</v>
      </c>
      <c r="C27" s="77">
        <f>'Berechnungstool 2025'!$C$14*'Datenbasis 2025'!C7/100</f>
        <v>0</v>
      </c>
      <c r="D27" s="77">
        <f>'Berechnungstool 2025'!$C$14*'Datenbasis 2025'!D7/100</f>
        <v>0</v>
      </c>
      <c r="E27" s="77">
        <f>'Berechnungstool 2025'!$C$14*'Datenbasis 2025'!E7/100</f>
        <v>0</v>
      </c>
      <c r="F27" s="77">
        <f>'Berechnungstool 2025'!$C$14*'Datenbasis 2025'!F7/100</f>
        <v>0</v>
      </c>
      <c r="G27" s="77">
        <f>'Berechnungstool 2025'!$C$14*'Datenbasis 2025'!G7/100</f>
        <v>0</v>
      </c>
      <c r="H27" s="77">
        <f>'Berechnungstool 2025'!$C$14*'Datenbasis 2025'!H7/100</f>
        <v>0</v>
      </c>
      <c r="I27" s="77">
        <f>'Berechnungstool 2025'!$C$14*'Datenbasis 2025'!I7/100</f>
        <v>0</v>
      </c>
      <c r="J27" s="77">
        <f>'Berechnungstool 2025'!$C$14*'Datenbasis 2025'!J7/100</f>
        <v>0</v>
      </c>
    </row>
    <row r="28" spans="1:10" ht="15.75" x14ac:dyDescent="0.2">
      <c r="A28" s="4" t="s">
        <v>6</v>
      </c>
      <c r="B28" s="77">
        <f>'Berechnungstool 2025'!$C$12*'Datenbasis 2025'!B8/100</f>
        <v>0</v>
      </c>
      <c r="C28" s="77">
        <f>'Berechnungstool 2025'!$C$14*'Datenbasis 2025'!C8/100</f>
        <v>0</v>
      </c>
      <c r="D28" s="77">
        <f>'Berechnungstool 2025'!$C$14*'Datenbasis 2025'!D8/100</f>
        <v>0</v>
      </c>
      <c r="E28" s="77">
        <f>'Berechnungstool 2025'!$C$14*'Datenbasis 2025'!E8/100</f>
        <v>0</v>
      </c>
      <c r="F28" s="77">
        <f>'Berechnungstool 2025'!$C$14*'Datenbasis 2025'!F8/100</f>
        <v>0</v>
      </c>
      <c r="G28" s="77">
        <f>'Berechnungstool 2025'!$C$14*'Datenbasis 2025'!G8/100</f>
        <v>0</v>
      </c>
      <c r="H28" s="77">
        <f>'Berechnungstool 2025'!$C$14*'Datenbasis 2025'!H8/100</f>
        <v>0</v>
      </c>
      <c r="I28" s="77">
        <f>'Berechnungstool 2025'!$C$14*'Datenbasis 2025'!I8/100</f>
        <v>0</v>
      </c>
      <c r="J28" s="77">
        <f>'Berechnungstool 2025'!$C$14*'Datenbasis 2025'!J8/100</f>
        <v>0</v>
      </c>
    </row>
    <row r="29" spans="1:10" ht="15.75" x14ac:dyDescent="0.2">
      <c r="A29" s="4" t="s">
        <v>13</v>
      </c>
      <c r="B29" s="77">
        <f>IF('Berechnungstool 2025'!$E$12="nein",'Berechnungstool 2025'!$E27*'Berechnungstool 2025'!$C$12/100,IF('Berechnungstool 2025'!$E$12="ja",'Berechnungstool 2025'!$G27*'Berechnungstool 2025'!$C$12/100))</f>
        <v>0</v>
      </c>
      <c r="C29" s="77">
        <f>'Berechnungstool 2025'!$C$14*'Datenbasis 2025'!C9/100</f>
        <v>0</v>
      </c>
      <c r="D29" s="77">
        <f>'Berechnungstool 2025'!$C$14*'Datenbasis 2025'!D9/100</f>
        <v>0</v>
      </c>
      <c r="E29" s="77">
        <f>'Berechnungstool 2025'!$C$14*'Datenbasis 2025'!E9/100</f>
        <v>0</v>
      </c>
      <c r="F29" s="77">
        <f>'Berechnungstool 2025'!$C$14*'Datenbasis 2025'!F9/100</f>
        <v>0</v>
      </c>
      <c r="G29" s="77">
        <f>'Berechnungstool 2025'!$C$14*'Datenbasis 2025'!G9/100</f>
        <v>0</v>
      </c>
      <c r="H29" s="77">
        <f>'Berechnungstool 2025'!$C$14*'Datenbasis 2025'!H9/100</f>
        <v>0</v>
      </c>
      <c r="I29" s="77">
        <f>'Berechnungstool 2025'!$C$14*'Datenbasis 2025'!I9/100</f>
        <v>0</v>
      </c>
      <c r="J29" s="77">
        <f>'Berechnungstool 2025'!$C$14*'Datenbasis 2025'!J9/100</f>
        <v>0</v>
      </c>
    </row>
    <row r="30" spans="1:10" ht="15.75" x14ac:dyDescent="0.2">
      <c r="A30" s="9" t="s">
        <v>14</v>
      </c>
      <c r="B30" s="77">
        <f>'Berechnungstool 2025'!$C$12*'Datenbasis 2025'!B10/100</f>
        <v>0</v>
      </c>
      <c r="C30" s="77">
        <f>'Berechnungstool 2025'!$C$14*'Datenbasis 2025'!C10/100</f>
        <v>0</v>
      </c>
      <c r="D30" s="77">
        <f>'Berechnungstool 2025'!$C$14*'Datenbasis 2025'!D10/100</f>
        <v>0</v>
      </c>
      <c r="E30" s="77">
        <f>'Berechnungstool 2025'!$C$14*'Datenbasis 2025'!E10/100</f>
        <v>0</v>
      </c>
      <c r="F30" s="77">
        <f>'Berechnungstool 2025'!$C$14*'Datenbasis 2025'!F10/100</f>
        <v>0</v>
      </c>
      <c r="G30" s="77">
        <f>'Berechnungstool 2025'!$C$14*'Datenbasis 2025'!G10/100</f>
        <v>0</v>
      </c>
      <c r="H30" s="77">
        <f>'Berechnungstool 2025'!$C$14*'Datenbasis 2025'!H10/100</f>
        <v>0</v>
      </c>
      <c r="I30" s="77">
        <f>'Berechnungstool 2025'!$C$14*'Datenbasis 2025'!I10/100</f>
        <v>0</v>
      </c>
      <c r="J30" s="77">
        <f>'Berechnungstool 2025'!$C$14*'Datenbasis 2025'!J10/100</f>
        <v>0</v>
      </c>
    </row>
    <row r="31" spans="1:10" ht="15.75" x14ac:dyDescent="0.2">
      <c r="A31" s="4" t="s">
        <v>0</v>
      </c>
      <c r="B31" s="77">
        <f>'Berechnungstool 2025'!$C$12*'Datenbasis 2025'!B11/100</f>
        <v>0</v>
      </c>
      <c r="C31" s="77">
        <f>'Berechnungstool 2025'!$C$14*'Datenbasis 2025'!C11/100</f>
        <v>0</v>
      </c>
      <c r="D31" s="77">
        <f>'Berechnungstool 2025'!$C$14*'Datenbasis 2025'!D11/100</f>
        <v>0</v>
      </c>
      <c r="E31" s="77">
        <f>'Berechnungstool 2025'!$C$14*'Datenbasis 2025'!E11/100</f>
        <v>0</v>
      </c>
      <c r="F31" s="77">
        <f>'Berechnungstool 2025'!$C$14*'Datenbasis 2025'!F11/100</f>
        <v>0</v>
      </c>
      <c r="G31" s="77">
        <f>'Berechnungstool 2025'!$C$14*'Datenbasis 2025'!G11/100</f>
        <v>0</v>
      </c>
      <c r="H31" s="77">
        <f>'Berechnungstool 2025'!$C$14*'Datenbasis 2025'!H11/100</f>
        <v>0</v>
      </c>
      <c r="I31" s="77">
        <f>'Berechnungstool 2025'!$C$14*'Datenbasis 2025'!I11/100</f>
        <v>0</v>
      </c>
      <c r="J31" s="77">
        <f>'Berechnungstool 2025'!$C$14*'Datenbasis 2025'!J11/100</f>
        <v>0</v>
      </c>
    </row>
    <row r="32" spans="1:10" ht="15.75" x14ac:dyDescent="0.2">
      <c r="A32" s="4" t="s">
        <v>7</v>
      </c>
      <c r="B32" s="77">
        <f>'Berechnungstool 2025'!$C$12*'Datenbasis 2025'!B12/100</f>
        <v>0</v>
      </c>
      <c r="C32" s="77">
        <f>'Berechnungstool 2025'!$C$14*'Datenbasis 2025'!C12/100</f>
        <v>0</v>
      </c>
      <c r="D32" s="77">
        <f>'Berechnungstool 2025'!$C$14*'Datenbasis 2025'!D12/100</f>
        <v>0</v>
      </c>
      <c r="E32" s="77">
        <f>'Berechnungstool 2025'!$C$14*'Datenbasis 2025'!E12/100</f>
        <v>0</v>
      </c>
      <c r="F32" s="77">
        <f>'Berechnungstool 2025'!$C$14*'Datenbasis 2025'!F12/100</f>
        <v>0</v>
      </c>
      <c r="G32" s="77">
        <f>'Berechnungstool 2025'!$C$14*'Datenbasis 2025'!G12/100</f>
        <v>0</v>
      </c>
      <c r="H32" s="77">
        <f>'Berechnungstool 2025'!$C$14*'Datenbasis 2025'!H12/100</f>
        <v>0</v>
      </c>
      <c r="I32" s="77">
        <f>'Berechnungstool 2025'!$C$14*'Datenbasis 2025'!I12/100</f>
        <v>0</v>
      </c>
      <c r="J32" s="77">
        <f>'Berechnungstool 2025'!$C$14*'Datenbasis 2025'!J12/100</f>
        <v>0</v>
      </c>
    </row>
    <row r="33" spans="1:10" ht="15.75" x14ac:dyDescent="0.2">
      <c r="A33" s="4" t="s">
        <v>8</v>
      </c>
      <c r="B33" s="77">
        <f>'Berechnungstool 2025'!$C$12*'Datenbasis 2025'!B13/100</f>
        <v>0</v>
      </c>
      <c r="C33" s="77">
        <f>'Berechnungstool 2025'!$C$14*'Datenbasis 2025'!C13/100</f>
        <v>0</v>
      </c>
      <c r="D33" s="77">
        <f>'Berechnungstool 2025'!$C$14*'Datenbasis 2025'!D13/100</f>
        <v>0</v>
      </c>
      <c r="E33" s="77">
        <f>'Berechnungstool 2025'!$C$14*'Datenbasis 2025'!E13/100</f>
        <v>0</v>
      </c>
      <c r="F33" s="77">
        <f>'Berechnungstool 2025'!$C$14*'Datenbasis 2025'!F13/100</f>
        <v>0</v>
      </c>
      <c r="G33" s="77">
        <f>'Berechnungstool 2025'!$C$14*'Datenbasis 2025'!G13/100</f>
        <v>0</v>
      </c>
      <c r="H33" s="77">
        <f>'Berechnungstool 2025'!$C$14*'Datenbasis 2025'!H13/100</f>
        <v>0</v>
      </c>
      <c r="I33" s="77">
        <f>'Berechnungstool 2025'!$C$14*'Datenbasis 2025'!I13/100</f>
        <v>0</v>
      </c>
      <c r="J33" s="77">
        <f>'Berechnungstool 2025'!$C$14*'Datenbasis 2025'!J13/100</f>
        <v>0</v>
      </c>
    </row>
    <row r="34" spans="1:10" ht="15.75" x14ac:dyDescent="0.2">
      <c r="A34" s="4" t="s">
        <v>9</v>
      </c>
      <c r="B34" s="77">
        <f>'Berechnungstool 2025'!$C$12*'Datenbasis 2025'!B14/100</f>
        <v>0</v>
      </c>
      <c r="C34" s="77">
        <f>'Berechnungstool 2025'!$C$14*'Datenbasis 2025'!C14/100</f>
        <v>0</v>
      </c>
      <c r="D34" s="77">
        <f>'Berechnungstool 2025'!$C$14*'Datenbasis 2025'!D14/100</f>
        <v>0</v>
      </c>
      <c r="E34" s="77">
        <f>'Berechnungstool 2025'!$C$14*'Datenbasis 2025'!E14/100</f>
        <v>0</v>
      </c>
      <c r="F34" s="77">
        <f>'Berechnungstool 2025'!$C$14*'Datenbasis 2025'!F14/100</f>
        <v>0</v>
      </c>
      <c r="G34" s="77">
        <f>'Berechnungstool 2025'!$C$14*'Datenbasis 2025'!G14/100</f>
        <v>0</v>
      </c>
      <c r="H34" s="77">
        <f>'Berechnungstool 2025'!$C$14*'Datenbasis 2025'!H14/100</f>
        <v>0</v>
      </c>
      <c r="I34" s="77">
        <f>'Berechnungstool 2025'!$C$14*'Datenbasis 2025'!I14/100</f>
        <v>0</v>
      </c>
      <c r="J34" s="77">
        <f>'Berechnungstool 2025'!$C$14*'Datenbasis 2025'!J14/100</f>
        <v>0</v>
      </c>
    </row>
    <row r="35" spans="1:10" ht="15.75" x14ac:dyDescent="0.2">
      <c r="A35" s="4" t="s">
        <v>10</v>
      </c>
      <c r="B35" s="77">
        <f>'Berechnungstool 2025'!$C$12*'Datenbasis 2025'!B15/100</f>
        <v>0</v>
      </c>
      <c r="C35" s="77">
        <f>'Berechnungstool 2025'!$C$14*'Datenbasis 2025'!C15/100</f>
        <v>0</v>
      </c>
      <c r="D35" s="77">
        <f>'Berechnungstool 2025'!$C$14*'Datenbasis 2025'!D15/100</f>
        <v>0</v>
      </c>
      <c r="E35" s="77">
        <f>'Berechnungstool 2025'!$C$14*'Datenbasis 2025'!E15/100</f>
        <v>0</v>
      </c>
      <c r="F35" s="77">
        <f>'Berechnungstool 2025'!$C$14*'Datenbasis 2025'!F15/100</f>
        <v>0</v>
      </c>
      <c r="G35" s="77">
        <f>'Berechnungstool 2025'!$C$14*'Datenbasis 2025'!G15/100</f>
        <v>0</v>
      </c>
      <c r="H35" s="77">
        <f>'Berechnungstool 2025'!$C$14*'Datenbasis 2025'!H15/100</f>
        <v>0</v>
      </c>
      <c r="I35" s="77">
        <f>'Berechnungstool 2025'!$C$14*'Datenbasis 2025'!I15/100</f>
        <v>0</v>
      </c>
      <c r="J35" s="77">
        <f>'Berechnungstool 2025'!$C$14*'Datenbasis 2025'!J15/100</f>
        <v>0</v>
      </c>
    </row>
    <row r="36" spans="1:10" ht="15.75" x14ac:dyDescent="0.2">
      <c r="A36" s="4" t="s">
        <v>11</v>
      </c>
      <c r="B36" s="77">
        <f>'Berechnungstool 2025'!$C$12*'Datenbasis 2025'!B16/100</f>
        <v>0</v>
      </c>
      <c r="C36" s="77">
        <f>'Berechnungstool 2025'!$C$14*'Datenbasis 2025'!C16/100</f>
        <v>0</v>
      </c>
      <c r="D36" s="77">
        <f>'Berechnungstool 2025'!$C$14*'Datenbasis 2025'!D16/100</f>
        <v>0</v>
      </c>
      <c r="E36" s="77">
        <f>'Berechnungstool 2025'!$C$14*'Datenbasis 2025'!E16/100</f>
        <v>0</v>
      </c>
      <c r="F36" s="77">
        <f>'Berechnungstool 2025'!$C$14*'Datenbasis 2025'!F16/100</f>
        <v>0</v>
      </c>
      <c r="G36" s="77">
        <f>'Berechnungstool 2025'!$C$14*'Datenbasis 2025'!G16/100</f>
        <v>0</v>
      </c>
      <c r="H36" s="77">
        <f>'Berechnungstool 2025'!$C$14*'Datenbasis 2025'!H16/100</f>
        <v>0</v>
      </c>
      <c r="I36" s="77">
        <f>'Berechnungstool 2025'!$C$14*'Datenbasis 2025'!I16/100</f>
        <v>0</v>
      </c>
      <c r="J36" s="77">
        <f>'Berechnungstool 2025'!$C$14*'Datenbasis 2025'!J16/100</f>
        <v>0</v>
      </c>
    </row>
    <row r="37" spans="1:10" ht="15.75" x14ac:dyDescent="0.2">
      <c r="A37" s="5" t="s">
        <v>1</v>
      </c>
      <c r="B37" s="77">
        <f>'Berechnungstool 2025'!$C$12*'Datenbasis 2025'!B17/100</f>
        <v>0</v>
      </c>
      <c r="C37" s="77">
        <f>'Berechnungstool 2025'!$C$14*'Datenbasis 2025'!C17/100</f>
        <v>0</v>
      </c>
      <c r="D37" s="77">
        <f>'Berechnungstool 2025'!$C$14*'Datenbasis 2025'!D17/100</f>
        <v>0</v>
      </c>
      <c r="E37" s="77">
        <f>'Berechnungstool 2025'!$C$14*'Datenbasis 2025'!E17/100</f>
        <v>0</v>
      </c>
      <c r="F37" s="77">
        <f>'Berechnungstool 2025'!$C$14*'Datenbasis 2025'!F17/100</f>
        <v>0</v>
      </c>
      <c r="G37" s="77">
        <f>'Berechnungstool 2025'!$C$14*'Datenbasis 2025'!G17/100</f>
        <v>0</v>
      </c>
      <c r="H37" s="77">
        <f>'Berechnungstool 2025'!$C$14*'Datenbasis 2025'!H17/100</f>
        <v>0</v>
      </c>
      <c r="I37" s="77">
        <f>'Berechnungstool 2025'!$C$14*'Datenbasis 2025'!I17/100</f>
        <v>0</v>
      </c>
      <c r="J37" s="77">
        <f>'Berechnungstool 2025'!$C$14*'Datenbasis 2025'!J17/100</f>
        <v>0</v>
      </c>
    </row>
    <row r="38" spans="1:10" ht="15.75" x14ac:dyDescent="0.2">
      <c r="A38" s="4" t="s">
        <v>12</v>
      </c>
      <c r="B38" s="77">
        <f>'Berechnungstool 2025'!$C$12*'Datenbasis 2025'!B18/100</f>
        <v>0</v>
      </c>
      <c r="C38" s="77">
        <f>'Berechnungstool 2025'!$C$14*'Datenbasis 2025'!C18/100</f>
        <v>0</v>
      </c>
      <c r="D38" s="77">
        <f>'Berechnungstool 2025'!$C$14*'Datenbasis 2025'!D18/100</f>
        <v>0</v>
      </c>
      <c r="E38" s="77">
        <f>'Berechnungstool 2025'!$C$14*'Datenbasis 2025'!E18/100</f>
        <v>0</v>
      </c>
      <c r="F38" s="77">
        <f>'Berechnungstool 2025'!$C$14*'Datenbasis 2025'!F18/100</f>
        <v>0</v>
      </c>
      <c r="G38" s="77">
        <f>'Berechnungstool 2025'!$C$14*'Datenbasis 2025'!G18/100</f>
        <v>0</v>
      </c>
      <c r="H38" s="77">
        <f>'Berechnungstool 2025'!$C$14*'Datenbasis 2025'!H18/100</f>
        <v>0</v>
      </c>
      <c r="I38" s="77">
        <f>'Berechnungstool 2025'!$C$14*'Datenbasis 2025'!I18/100</f>
        <v>0</v>
      </c>
      <c r="J38" s="77">
        <f>'Berechnungstool 2025'!$C$14*'Datenbasis 2025'!J18/100</f>
        <v>0</v>
      </c>
    </row>
    <row r="39" spans="1:10" ht="15.75" x14ac:dyDescent="0.2">
      <c r="A39" s="7"/>
      <c r="B39" s="10"/>
      <c r="C39" s="77">
        <f>'Berechnungstool 2025'!$C$14*'Datenbasis 2025'!C19/100</f>
        <v>0</v>
      </c>
      <c r="D39" s="77">
        <f>'Berechnungstool 2025'!$C$14*'Datenbasis 2025'!D19/100</f>
        <v>0</v>
      </c>
      <c r="E39" s="77">
        <f>'Berechnungstool 2025'!$C$14*'Datenbasis 2025'!E19/100</f>
        <v>0</v>
      </c>
      <c r="F39" s="77">
        <f>'Berechnungstool 2025'!$C$14*'Datenbasis 2025'!F19/100</f>
        <v>0</v>
      </c>
      <c r="G39" s="77">
        <f>'Berechnungstool 2025'!$C$14*'Datenbasis 2025'!G19/100</f>
        <v>0</v>
      </c>
      <c r="H39" s="77">
        <f>'Berechnungstool 2025'!$C$14*'Datenbasis 2025'!H19/100</f>
        <v>0</v>
      </c>
      <c r="I39" s="77">
        <f>'Berechnungstool 2025'!$C$14*'Datenbasis 2025'!I19/100</f>
        <v>0</v>
      </c>
      <c r="J39" s="77">
        <f>'Berechnungstool 2025'!$C$14*'Datenbasis 2025'!J19/100</f>
        <v>0</v>
      </c>
    </row>
    <row r="40" spans="1:10" ht="15.75" x14ac:dyDescent="0.2">
      <c r="A40" s="7"/>
      <c r="B40" s="10"/>
    </row>
    <row r="42" spans="1:10" ht="47.25" customHeight="1" x14ac:dyDescent="0.2">
      <c r="A42" s="51"/>
      <c r="B42" s="52"/>
    </row>
    <row r="43" spans="1:10" ht="15.75" x14ac:dyDescent="0.2">
      <c r="A43" s="7"/>
    </row>
    <row r="44" spans="1:10" ht="15.75" x14ac:dyDescent="0.2">
      <c r="A44" s="7"/>
    </row>
    <row r="45" spans="1:10" ht="15.75" x14ac:dyDescent="0.2">
      <c r="A45" s="7"/>
    </row>
    <row r="46" spans="1:10" ht="15.75" x14ac:dyDescent="0.2">
      <c r="A46" s="7"/>
    </row>
    <row r="47" spans="1:10" ht="15.75" x14ac:dyDescent="0.2">
      <c r="A47" s="7"/>
    </row>
    <row r="48" spans="1:10" ht="15.75" x14ac:dyDescent="0.2">
      <c r="A48" s="7"/>
    </row>
    <row r="49" spans="1:3" ht="15.75" x14ac:dyDescent="0.2">
      <c r="A49" s="7"/>
    </row>
    <row r="50" spans="1:3" ht="15.75" x14ac:dyDescent="0.2">
      <c r="A50" s="53"/>
    </row>
    <row r="51" spans="1:3" ht="15.75" x14ac:dyDescent="0.2">
      <c r="A51" s="7"/>
    </row>
    <row r="52" spans="1:3" ht="15.75" x14ac:dyDescent="0.2">
      <c r="A52" s="7"/>
    </row>
    <row r="53" spans="1:3" ht="15.75" x14ac:dyDescent="0.2">
      <c r="A53" s="7"/>
    </row>
    <row r="54" spans="1:3" ht="15.75" x14ac:dyDescent="0.2">
      <c r="A54" s="7"/>
      <c r="C54" s="11"/>
    </row>
    <row r="55" spans="1:3" ht="15.75" x14ac:dyDescent="0.2">
      <c r="A55" s="7"/>
    </row>
    <row r="56" spans="1:3" ht="15.75" x14ac:dyDescent="0.2">
      <c r="A56" s="7"/>
    </row>
    <row r="57" spans="1:3" ht="15.75" x14ac:dyDescent="0.2">
      <c r="A57" s="54"/>
    </row>
    <row r="58" spans="1:3" ht="15.75" x14ac:dyDescent="0.2">
      <c r="A58" s="7"/>
    </row>
    <row r="62" spans="1:3" ht="15.75" x14ac:dyDescent="0.2">
      <c r="A62" s="51"/>
      <c r="B62" s="52"/>
    </row>
    <row r="63" spans="1:3" ht="15.75" x14ac:dyDescent="0.2">
      <c r="A63" s="7"/>
    </row>
    <row r="64" spans="1:3" ht="15.75" x14ac:dyDescent="0.2">
      <c r="A64" s="7"/>
    </row>
    <row r="65" spans="1:3" ht="15.75" x14ac:dyDescent="0.2">
      <c r="A65" s="7"/>
    </row>
    <row r="66" spans="1:3" ht="15.75" x14ac:dyDescent="0.2">
      <c r="A66" s="7"/>
    </row>
    <row r="67" spans="1:3" ht="15.75" x14ac:dyDescent="0.2">
      <c r="A67" s="7"/>
    </row>
    <row r="68" spans="1:3" ht="15.75" x14ac:dyDescent="0.2">
      <c r="A68" s="7"/>
    </row>
    <row r="69" spans="1:3" ht="15.75" x14ac:dyDescent="0.2">
      <c r="A69" s="7"/>
    </row>
    <row r="70" spans="1:3" ht="15.75" x14ac:dyDescent="0.2">
      <c r="A70" s="54"/>
    </row>
    <row r="71" spans="1:3" ht="15.75" x14ac:dyDescent="0.2">
      <c r="A71" s="7"/>
    </row>
    <row r="72" spans="1:3" ht="15.75" x14ac:dyDescent="0.2">
      <c r="A72" s="7"/>
    </row>
    <row r="73" spans="1:3" ht="15.75" x14ac:dyDescent="0.2">
      <c r="A73" s="7"/>
    </row>
    <row r="74" spans="1:3" ht="15.75" x14ac:dyDescent="0.2">
      <c r="A74" s="7"/>
      <c r="C74" s="11"/>
    </row>
    <row r="75" spans="1:3" ht="15.75" x14ac:dyDescent="0.2">
      <c r="A75" s="7"/>
    </row>
    <row r="76" spans="1:3" ht="15.75" x14ac:dyDescent="0.2">
      <c r="A76" s="7"/>
    </row>
    <row r="77" spans="1:3" ht="15.75" x14ac:dyDescent="0.2">
      <c r="A77" s="54"/>
    </row>
    <row r="78" spans="1:3" ht="15.75" x14ac:dyDescent="0.2">
      <c r="A78" s="7"/>
    </row>
    <row r="82" spans="1:3" ht="15.75" x14ac:dyDescent="0.2">
      <c r="A82" s="51"/>
      <c r="B82" s="52"/>
    </row>
    <row r="83" spans="1:3" ht="15.75" x14ac:dyDescent="0.2">
      <c r="A83" s="7"/>
    </row>
    <row r="84" spans="1:3" ht="15.75" x14ac:dyDescent="0.2">
      <c r="A84" s="7"/>
    </row>
    <row r="85" spans="1:3" ht="15.75" x14ac:dyDescent="0.2">
      <c r="A85" s="7"/>
    </row>
    <row r="86" spans="1:3" ht="15.75" x14ac:dyDescent="0.2">
      <c r="A86" s="7"/>
    </row>
    <row r="87" spans="1:3" ht="15.75" x14ac:dyDescent="0.2">
      <c r="A87" s="7"/>
    </row>
    <row r="88" spans="1:3" ht="15.75" x14ac:dyDescent="0.2">
      <c r="A88" s="7"/>
    </row>
    <row r="89" spans="1:3" ht="15.75" x14ac:dyDescent="0.2">
      <c r="A89" s="7"/>
    </row>
    <row r="90" spans="1:3" ht="15.75" x14ac:dyDescent="0.2">
      <c r="A90" s="54"/>
    </row>
    <row r="91" spans="1:3" ht="15.75" x14ac:dyDescent="0.2">
      <c r="A91" s="7"/>
    </row>
    <row r="92" spans="1:3" ht="15.75" x14ac:dyDescent="0.2">
      <c r="A92" s="7"/>
    </row>
    <row r="93" spans="1:3" ht="15.75" x14ac:dyDescent="0.2">
      <c r="A93" s="7"/>
    </row>
    <row r="94" spans="1:3" ht="15.75" x14ac:dyDescent="0.2">
      <c r="A94" s="7"/>
      <c r="C94" s="11"/>
    </row>
    <row r="95" spans="1:3" ht="15.75" x14ac:dyDescent="0.2">
      <c r="A95" s="7"/>
    </row>
    <row r="96" spans="1:3" ht="15.75" x14ac:dyDescent="0.2">
      <c r="A96" s="7"/>
    </row>
    <row r="97" spans="1:2" ht="15.75" x14ac:dyDescent="0.2">
      <c r="A97" s="54"/>
    </row>
    <row r="98" spans="1:2" ht="15.75" x14ac:dyDescent="0.2">
      <c r="A98" s="7"/>
    </row>
    <row r="102" spans="1:2" ht="15.75" x14ac:dyDescent="0.2">
      <c r="A102" s="51"/>
      <c r="B102" s="52"/>
    </row>
    <row r="103" spans="1:2" ht="15.75" x14ac:dyDescent="0.2">
      <c r="A103" s="7"/>
    </row>
    <row r="104" spans="1:2" ht="15.75" x14ac:dyDescent="0.2">
      <c r="A104" s="7"/>
    </row>
    <row r="105" spans="1:2" ht="15.75" x14ac:dyDescent="0.2">
      <c r="A105" s="7"/>
    </row>
    <row r="106" spans="1:2" ht="15.75" x14ac:dyDescent="0.2">
      <c r="A106" s="7"/>
    </row>
    <row r="107" spans="1:2" ht="15.75" x14ac:dyDescent="0.2">
      <c r="A107" s="7"/>
    </row>
    <row r="108" spans="1:2" ht="15.75" x14ac:dyDescent="0.2">
      <c r="A108" s="7"/>
    </row>
    <row r="109" spans="1:2" ht="15.75" x14ac:dyDescent="0.2">
      <c r="A109" s="7"/>
    </row>
    <row r="110" spans="1:2" ht="15.75" x14ac:dyDescent="0.2">
      <c r="A110" s="54"/>
    </row>
    <row r="111" spans="1:2" ht="15.75" x14ac:dyDescent="0.2">
      <c r="A111" s="7"/>
    </row>
    <row r="112" spans="1:2" ht="15.75" x14ac:dyDescent="0.2">
      <c r="A112" s="7"/>
    </row>
    <row r="113" spans="1:3" ht="15.75" x14ac:dyDescent="0.2">
      <c r="A113" s="7"/>
    </row>
    <row r="114" spans="1:3" ht="15.75" x14ac:dyDescent="0.2">
      <c r="A114" s="7"/>
      <c r="C114" s="11"/>
    </row>
    <row r="115" spans="1:3" ht="15.75" x14ac:dyDescent="0.2">
      <c r="A115" s="7"/>
    </row>
    <row r="116" spans="1:3" ht="15.75" x14ac:dyDescent="0.2">
      <c r="A116" s="7"/>
    </row>
    <row r="117" spans="1:3" ht="15.75" x14ac:dyDescent="0.2">
      <c r="A117" s="54"/>
    </row>
    <row r="118" spans="1:3" ht="15.75" x14ac:dyDescent="0.2">
      <c r="A118" s="7"/>
    </row>
    <row r="122" spans="1:3" ht="47.25" customHeight="1" x14ac:dyDescent="0.2">
      <c r="A122" s="51"/>
      <c r="B122" s="52"/>
    </row>
    <row r="123" spans="1:3" ht="15.75" x14ac:dyDescent="0.2">
      <c r="A123" s="7"/>
    </row>
    <row r="124" spans="1:3" ht="15.75" x14ac:dyDescent="0.2">
      <c r="A124" s="7"/>
    </row>
    <row r="125" spans="1:3" ht="15.75" x14ac:dyDescent="0.2">
      <c r="A125" s="7"/>
    </row>
    <row r="126" spans="1:3" ht="15.75" x14ac:dyDescent="0.2">
      <c r="A126" s="7"/>
    </row>
    <row r="127" spans="1:3" ht="15.75" x14ac:dyDescent="0.2">
      <c r="A127" s="7"/>
    </row>
    <row r="128" spans="1:3" ht="15.75" x14ac:dyDescent="0.2">
      <c r="A128" s="7"/>
    </row>
    <row r="129" spans="1:3" ht="15.75" x14ac:dyDescent="0.2">
      <c r="A129" s="7"/>
    </row>
    <row r="130" spans="1:3" ht="15.75" x14ac:dyDescent="0.2">
      <c r="A130" s="54"/>
    </row>
    <row r="131" spans="1:3" ht="15.75" x14ac:dyDescent="0.2">
      <c r="A131" s="7"/>
    </row>
    <row r="132" spans="1:3" ht="15.75" x14ac:dyDescent="0.2">
      <c r="A132" s="7"/>
    </row>
    <row r="133" spans="1:3" ht="15.75" x14ac:dyDescent="0.2">
      <c r="A133" s="7"/>
    </row>
    <row r="134" spans="1:3" ht="15.75" x14ac:dyDescent="0.2">
      <c r="A134" s="7"/>
      <c r="C134" s="11"/>
    </row>
    <row r="135" spans="1:3" ht="15.75" x14ac:dyDescent="0.2">
      <c r="A135" s="7"/>
    </row>
    <row r="136" spans="1:3" ht="15.75" x14ac:dyDescent="0.2">
      <c r="A136" s="7"/>
    </row>
    <row r="137" spans="1:3" ht="15.75" x14ac:dyDescent="0.2">
      <c r="A137" s="54"/>
    </row>
    <row r="138" spans="1:3" ht="15.75" x14ac:dyDescent="0.2">
      <c r="A138" s="7"/>
    </row>
    <row r="139" spans="1:3" ht="15.75" x14ac:dyDescent="0.2">
      <c r="A139" s="7"/>
    </row>
    <row r="141" spans="1:3" ht="15.75" x14ac:dyDescent="0.2">
      <c r="A141" s="51"/>
      <c r="B141" s="52"/>
    </row>
    <row r="142" spans="1:3" ht="15.75" x14ac:dyDescent="0.2">
      <c r="A142" s="7"/>
    </row>
    <row r="143" spans="1:3" ht="15.75" x14ac:dyDescent="0.2">
      <c r="A143" s="7"/>
    </row>
    <row r="144" spans="1:3" ht="15.75" x14ac:dyDescent="0.2">
      <c r="A144" s="7"/>
    </row>
    <row r="145" spans="1:2" ht="15.75" x14ac:dyDescent="0.2">
      <c r="A145" s="7"/>
    </row>
    <row r="146" spans="1:2" ht="15.75" x14ac:dyDescent="0.2">
      <c r="A146" s="7"/>
    </row>
    <row r="147" spans="1:2" ht="15.75" x14ac:dyDescent="0.2">
      <c r="A147" s="7"/>
    </row>
    <row r="148" spans="1:2" ht="15.75" x14ac:dyDescent="0.2">
      <c r="A148" s="7"/>
    </row>
    <row r="149" spans="1:2" ht="15.75" x14ac:dyDescent="0.2">
      <c r="A149" s="54"/>
    </row>
    <row r="150" spans="1:2" ht="15.75" x14ac:dyDescent="0.2">
      <c r="A150" s="7"/>
    </row>
    <row r="151" spans="1:2" ht="15.75" x14ac:dyDescent="0.2">
      <c r="A151" s="7"/>
    </row>
    <row r="152" spans="1:2" ht="15.75" x14ac:dyDescent="0.2">
      <c r="A152" s="7"/>
    </row>
    <row r="153" spans="1:2" ht="15.75" x14ac:dyDescent="0.2">
      <c r="A153" s="7"/>
    </row>
    <row r="154" spans="1:2" ht="15.75" x14ac:dyDescent="0.2">
      <c r="A154" s="7"/>
    </row>
    <row r="155" spans="1:2" ht="15.75" x14ac:dyDescent="0.2">
      <c r="A155" s="7"/>
    </row>
    <row r="156" spans="1:2" ht="15.75" x14ac:dyDescent="0.2">
      <c r="A156" s="54"/>
    </row>
    <row r="157" spans="1:2" ht="15.75" x14ac:dyDescent="0.2">
      <c r="A157" s="7"/>
    </row>
    <row r="158" spans="1:2" ht="15.75" x14ac:dyDescent="0.2">
      <c r="A158" s="7"/>
    </row>
    <row r="160" spans="1:2" ht="15.75" x14ac:dyDescent="0.2">
      <c r="A160" s="51"/>
      <c r="B160" s="52"/>
    </row>
    <row r="161" spans="1:3" ht="15.75" x14ac:dyDescent="0.2">
      <c r="A161" s="7"/>
    </row>
    <row r="162" spans="1:3" ht="15.75" x14ac:dyDescent="0.2">
      <c r="A162" s="7"/>
    </row>
    <row r="163" spans="1:3" ht="15.75" x14ac:dyDescent="0.2">
      <c r="A163" s="7"/>
    </row>
    <row r="164" spans="1:3" ht="15.75" x14ac:dyDescent="0.2">
      <c r="A164" s="7"/>
    </row>
    <row r="165" spans="1:3" ht="15.75" x14ac:dyDescent="0.2">
      <c r="A165" s="7"/>
    </row>
    <row r="166" spans="1:3" ht="15.75" x14ac:dyDescent="0.2">
      <c r="A166" s="7"/>
    </row>
    <row r="167" spans="1:3" ht="15.75" x14ac:dyDescent="0.2">
      <c r="A167" s="7"/>
    </row>
    <row r="168" spans="1:3" ht="15.75" x14ac:dyDescent="0.2">
      <c r="A168" s="54"/>
    </row>
    <row r="169" spans="1:3" ht="15.75" x14ac:dyDescent="0.2">
      <c r="A169" s="7"/>
    </row>
    <row r="170" spans="1:3" ht="15.75" x14ac:dyDescent="0.2">
      <c r="A170" s="7"/>
    </row>
    <row r="171" spans="1:3" ht="15.75" x14ac:dyDescent="0.2">
      <c r="A171" s="7"/>
    </row>
    <row r="172" spans="1:3" ht="15.75" x14ac:dyDescent="0.2">
      <c r="A172" s="7"/>
      <c r="C172" s="11"/>
    </row>
    <row r="173" spans="1:3" ht="15.75" x14ac:dyDescent="0.2">
      <c r="A173" s="7"/>
    </row>
    <row r="174" spans="1:3" ht="15.75" x14ac:dyDescent="0.2">
      <c r="A174" s="7"/>
    </row>
    <row r="175" spans="1:3" ht="15.75" x14ac:dyDescent="0.2">
      <c r="A175" s="54"/>
    </row>
    <row r="176" spans="1:3" ht="15.75" x14ac:dyDescent="0.2">
      <c r="A176" s="7"/>
    </row>
    <row r="177" spans="1:3" ht="15.75" x14ac:dyDescent="0.2">
      <c r="A177" s="7"/>
    </row>
    <row r="179" spans="1:3" ht="15.75" x14ac:dyDescent="0.2">
      <c r="A179" s="51"/>
      <c r="B179" s="52"/>
    </row>
    <row r="180" spans="1:3" ht="15.75" x14ac:dyDescent="0.2">
      <c r="A180" s="7"/>
      <c r="B180" s="55"/>
    </row>
    <row r="181" spans="1:3" ht="15.75" x14ac:dyDescent="0.2">
      <c r="A181" s="7"/>
      <c r="B181" s="55"/>
    </row>
    <row r="182" spans="1:3" ht="15.75" x14ac:dyDescent="0.2">
      <c r="A182" s="7"/>
      <c r="B182" s="55"/>
    </row>
    <row r="183" spans="1:3" ht="15.75" x14ac:dyDescent="0.2">
      <c r="A183" s="7"/>
      <c r="B183" s="55"/>
    </row>
    <row r="184" spans="1:3" ht="15.75" x14ac:dyDescent="0.2">
      <c r="A184" s="7"/>
      <c r="B184" s="55"/>
    </row>
    <row r="185" spans="1:3" ht="15.75" x14ac:dyDescent="0.2">
      <c r="A185" s="7"/>
      <c r="B185" s="55"/>
    </row>
    <row r="186" spans="1:3" ht="15.75" x14ac:dyDescent="0.2">
      <c r="A186" s="7"/>
      <c r="B186" s="55"/>
    </row>
    <row r="187" spans="1:3" ht="15.75" x14ac:dyDescent="0.2">
      <c r="A187" s="54"/>
      <c r="B187" s="55"/>
    </row>
    <row r="188" spans="1:3" ht="15.75" x14ac:dyDescent="0.2">
      <c r="A188" s="7"/>
      <c r="B188" s="55"/>
    </row>
    <row r="189" spans="1:3" ht="15.75" x14ac:dyDescent="0.2">
      <c r="A189" s="7"/>
      <c r="B189" s="55"/>
    </row>
    <row r="190" spans="1:3" ht="15.75" x14ac:dyDescent="0.2">
      <c r="A190" s="7"/>
      <c r="B190" s="55"/>
    </row>
    <row r="191" spans="1:3" ht="15.75" x14ac:dyDescent="0.2">
      <c r="A191" s="7"/>
      <c r="B191" s="55"/>
      <c r="C191" s="11"/>
    </row>
    <row r="192" spans="1:3" ht="15.75" x14ac:dyDescent="0.2">
      <c r="A192" s="7"/>
      <c r="B192" s="55"/>
    </row>
    <row r="193" spans="1:2" ht="15.75" x14ac:dyDescent="0.2">
      <c r="A193" s="7"/>
      <c r="B193" s="55"/>
    </row>
    <row r="194" spans="1:2" ht="15.75" x14ac:dyDescent="0.2">
      <c r="A194" s="54"/>
      <c r="B194" s="56"/>
    </row>
    <row r="195" spans="1:2" ht="15.75" x14ac:dyDescent="0.2">
      <c r="A195" s="7"/>
      <c r="B195" s="56"/>
    </row>
    <row r="197" spans="1:2" x14ac:dyDescent="0.2">
      <c r="A197" s="6"/>
    </row>
    <row r="198" spans="1:2" ht="15.75" x14ac:dyDescent="0.2">
      <c r="A198" s="51"/>
      <c r="B198" s="52"/>
    </row>
    <row r="199" spans="1:2" ht="15.75" x14ac:dyDescent="0.2">
      <c r="A199" s="7"/>
      <c r="B199" s="55"/>
    </row>
    <row r="200" spans="1:2" ht="15.75" x14ac:dyDescent="0.2">
      <c r="A200" s="7"/>
      <c r="B200" s="55"/>
    </row>
    <row r="201" spans="1:2" ht="15.75" x14ac:dyDescent="0.2">
      <c r="A201" s="7"/>
      <c r="B201" s="55"/>
    </row>
    <row r="202" spans="1:2" ht="15.75" x14ac:dyDescent="0.2">
      <c r="A202" s="7"/>
      <c r="B202" s="55"/>
    </row>
    <row r="203" spans="1:2" ht="15.75" x14ac:dyDescent="0.2">
      <c r="A203" s="7"/>
      <c r="B203" s="55"/>
    </row>
    <row r="204" spans="1:2" ht="15.75" x14ac:dyDescent="0.2">
      <c r="A204" s="7"/>
      <c r="B204" s="55"/>
    </row>
    <row r="205" spans="1:2" ht="15.75" x14ac:dyDescent="0.2">
      <c r="A205" s="7"/>
      <c r="B205" s="55"/>
    </row>
    <row r="206" spans="1:2" ht="15.75" x14ac:dyDescent="0.2">
      <c r="A206" s="54"/>
      <c r="B206" s="55"/>
    </row>
    <row r="207" spans="1:2" ht="15.75" x14ac:dyDescent="0.2">
      <c r="A207" s="7"/>
      <c r="B207" s="55"/>
    </row>
    <row r="208" spans="1:2" ht="15.75" x14ac:dyDescent="0.2">
      <c r="A208" s="7"/>
      <c r="B208" s="55"/>
    </row>
    <row r="209" spans="1:2" ht="15.75" x14ac:dyDescent="0.2">
      <c r="A209" s="7"/>
      <c r="B209" s="55"/>
    </row>
    <row r="210" spans="1:2" ht="15.75" x14ac:dyDescent="0.2">
      <c r="A210" s="7"/>
      <c r="B210" s="55"/>
    </row>
    <row r="211" spans="1:2" ht="15.75" x14ac:dyDescent="0.2">
      <c r="A211" s="7"/>
      <c r="B211" s="55"/>
    </row>
    <row r="212" spans="1:2" ht="15.75" x14ac:dyDescent="0.2">
      <c r="A212" s="7"/>
      <c r="B212" s="55"/>
    </row>
    <row r="213" spans="1:2" ht="15.75" x14ac:dyDescent="0.2">
      <c r="A213" s="54"/>
      <c r="B213" s="56"/>
    </row>
    <row r="214" spans="1:2" ht="15.75" x14ac:dyDescent="0.2">
      <c r="A214" s="7"/>
      <c r="B214" s="56"/>
    </row>
    <row r="215" spans="1:2" ht="15.75" x14ac:dyDescent="0.2">
      <c r="A215" s="7"/>
      <c r="B215" s="8"/>
    </row>
    <row r="217" spans="1:2" ht="15.75" x14ac:dyDescent="0.2">
      <c r="A217" s="51"/>
      <c r="B217" s="52"/>
    </row>
    <row r="218" spans="1:2" ht="15.75" x14ac:dyDescent="0.2">
      <c r="A218" s="7"/>
      <c r="B218" s="55"/>
    </row>
    <row r="219" spans="1:2" ht="15.75" x14ac:dyDescent="0.2">
      <c r="A219" s="7"/>
      <c r="B219" s="55"/>
    </row>
    <row r="220" spans="1:2" ht="15.75" x14ac:dyDescent="0.2">
      <c r="A220" s="7"/>
      <c r="B220" s="55"/>
    </row>
    <row r="221" spans="1:2" ht="15.75" x14ac:dyDescent="0.2">
      <c r="A221" s="7"/>
      <c r="B221" s="55"/>
    </row>
    <row r="222" spans="1:2" ht="15.75" x14ac:dyDescent="0.2">
      <c r="A222" s="7"/>
      <c r="B222" s="55"/>
    </row>
    <row r="223" spans="1:2" ht="15.75" x14ac:dyDescent="0.2">
      <c r="A223" s="7"/>
      <c r="B223" s="55"/>
    </row>
    <row r="224" spans="1:2" ht="15.75" x14ac:dyDescent="0.2">
      <c r="A224" s="7"/>
      <c r="B224" s="55"/>
    </row>
    <row r="225" spans="1:2" ht="15.75" x14ac:dyDescent="0.2">
      <c r="A225" s="54"/>
      <c r="B225" s="55"/>
    </row>
    <row r="226" spans="1:2" ht="15.75" x14ac:dyDescent="0.2">
      <c r="A226" s="7"/>
      <c r="B226" s="55"/>
    </row>
    <row r="227" spans="1:2" ht="15.75" x14ac:dyDescent="0.2">
      <c r="A227" s="7"/>
      <c r="B227" s="55"/>
    </row>
    <row r="228" spans="1:2" ht="15.75" x14ac:dyDescent="0.2">
      <c r="A228" s="7"/>
      <c r="B228" s="55"/>
    </row>
    <row r="229" spans="1:2" ht="15.75" x14ac:dyDescent="0.2">
      <c r="A229" s="7"/>
      <c r="B229" s="55"/>
    </row>
    <row r="230" spans="1:2" ht="15.75" x14ac:dyDescent="0.2">
      <c r="A230" s="7"/>
      <c r="B230" s="55"/>
    </row>
    <row r="231" spans="1:2" ht="15.75" x14ac:dyDescent="0.2">
      <c r="A231" s="7"/>
      <c r="B231" s="55"/>
    </row>
    <row r="232" spans="1:2" ht="15.75" x14ac:dyDescent="0.2">
      <c r="A232" s="54"/>
      <c r="B232" s="56"/>
    </row>
    <row r="233" spans="1:2" ht="15.75" x14ac:dyDescent="0.2">
      <c r="A233" s="7"/>
      <c r="B233" s="56"/>
    </row>
    <row r="236" spans="1:2" ht="15.75" x14ac:dyDescent="0.2">
      <c r="A236" s="51"/>
      <c r="B236" s="52"/>
    </row>
    <row r="237" spans="1:2" ht="15.75" x14ac:dyDescent="0.2">
      <c r="A237" s="7"/>
      <c r="B237" s="55"/>
    </row>
    <row r="238" spans="1:2" ht="15.75" x14ac:dyDescent="0.2">
      <c r="A238" s="7"/>
      <c r="B238" s="55"/>
    </row>
    <row r="239" spans="1:2" ht="15.75" x14ac:dyDescent="0.2">
      <c r="A239" s="7"/>
      <c r="B239" s="55"/>
    </row>
    <row r="240" spans="1:2" ht="15.75" x14ac:dyDescent="0.2">
      <c r="A240" s="7"/>
      <c r="B240" s="55"/>
    </row>
    <row r="241" spans="1:2" ht="15.75" x14ac:dyDescent="0.2">
      <c r="A241" s="7"/>
      <c r="B241" s="55"/>
    </row>
    <row r="242" spans="1:2" ht="15.75" x14ac:dyDescent="0.2">
      <c r="A242" s="7"/>
      <c r="B242" s="55"/>
    </row>
    <row r="243" spans="1:2" ht="15.75" x14ac:dyDescent="0.2">
      <c r="A243" s="7"/>
      <c r="B243" s="55"/>
    </row>
    <row r="244" spans="1:2" ht="15.75" x14ac:dyDescent="0.2">
      <c r="A244" s="54"/>
      <c r="B244" s="55"/>
    </row>
    <row r="245" spans="1:2" ht="15.75" x14ac:dyDescent="0.2">
      <c r="A245" s="7"/>
      <c r="B245" s="55"/>
    </row>
    <row r="246" spans="1:2" ht="15.75" x14ac:dyDescent="0.2">
      <c r="A246" s="7"/>
      <c r="B246" s="55"/>
    </row>
    <row r="247" spans="1:2" ht="15.75" x14ac:dyDescent="0.2">
      <c r="A247" s="7"/>
      <c r="B247" s="55"/>
    </row>
    <row r="248" spans="1:2" ht="15.75" x14ac:dyDescent="0.2">
      <c r="A248" s="7"/>
      <c r="B248" s="55"/>
    </row>
    <row r="249" spans="1:2" ht="15.75" x14ac:dyDescent="0.2">
      <c r="A249" s="7"/>
      <c r="B249" s="55"/>
    </row>
    <row r="250" spans="1:2" ht="15.75" x14ac:dyDescent="0.2">
      <c r="A250" s="7"/>
      <c r="B250" s="55"/>
    </row>
    <row r="251" spans="1:2" ht="15.75" x14ac:dyDescent="0.2">
      <c r="A251" s="54"/>
      <c r="B251" s="56"/>
    </row>
    <row r="252" spans="1:2" ht="15.75" x14ac:dyDescent="0.2">
      <c r="A252" s="7"/>
      <c r="B252" s="56"/>
    </row>
  </sheetData>
  <mergeCells count="1">
    <mergeCell ref="B21:J2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4A4CE-F137-4D75-836B-4DC1CDF67D7A}">
  <dimension ref="A1:AY1"/>
  <sheetViews>
    <sheetView zoomScale="90" zoomScaleNormal="90" workbookViewId="0">
      <selection activeCell="G42" sqref="G42"/>
    </sheetView>
  </sheetViews>
  <sheetFormatPr baseColWidth="10" defaultRowHeight="12.75" x14ac:dyDescent="0.2"/>
  <cols>
    <col min="1" max="51" width="11.42578125" style="57"/>
    <col min="52" max="16384" width="11.42578125" style="58"/>
  </cols>
  <sheetData/>
  <sheetProtection algorithmName="SHA-512" hashValue="eJ1cYjs8SodkO9uSNCCMQewvL2Tyt2iyCDshr0123NLyBKmTfQ+s+1BTBo/H9cvH9x0F4OpWtBpNsqBM+F16wA==" saltValue="k2Vh3ofND6KxCwHHw4UHt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"/>
  <sheetViews>
    <sheetView workbookViewId="0">
      <selection activeCell="Q63" sqref="Q63"/>
    </sheetView>
  </sheetViews>
  <sheetFormatPr baseColWidth="10" defaultRowHeight="12.75" x14ac:dyDescent="0.2"/>
  <cols>
    <col min="1" max="16384" width="11.42578125" style="1"/>
  </cols>
  <sheetData/>
  <sheetProtection algorithmName="SHA-512" hashValue="5JX+YlwYCbXXpJDlrKnfI8HLb0LD7oUby+X6K3bZroxERXmQkCanRHnXKfb9tqo8zcNXaIQj0BHFGOmcCTKk7A==" saltValue="P8kS9ErsC9bzxGcq4fkHtA==" spinCount="100000" sheet="1" objects="1" scenarios="1"/>
  <customSheetViews>
    <customSheetView guid="{B6552C68-4AE0-4344-BA51-40BC9ED124FB}" showPageBreaks="1" fitToPage="1" printArea="1" state="hidden" topLeftCell="B1">
      <selection activeCell="Q63" sqref="Q63"/>
      <pageMargins left="0.7" right="0.7" top="0.78740157499999996" bottom="0.78740157499999996" header="0.3" footer="0.3"/>
      <pageSetup paperSize="8" scale="53" orientation="landscape" horizontalDpi="300" verticalDpi="300" r:id="rId1"/>
    </customSheetView>
  </customSheetViews>
  <pageMargins left="0.7" right="0.7" top="0.78740157499999996" bottom="0.78740157499999996" header="0.3" footer="0.3"/>
  <pageSetup paperSize="8" scale="53" orientation="landscape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Berechnungstool 2025</vt:lpstr>
      <vt:lpstr>Liste</vt:lpstr>
      <vt:lpstr>Berechnungstool 2024</vt:lpstr>
      <vt:lpstr>Datenbasis 2025</vt:lpstr>
      <vt:lpstr>Entwicklung der Gewerbesteuer</vt:lpstr>
      <vt:lpstr>Grafik</vt:lpstr>
      <vt:lpstr>'Berechnungstool 2024'!Druckbereich</vt:lpstr>
      <vt:lpstr>'Berechnungstool 2025'!Druckbereich</vt:lpstr>
      <vt:lpstr>Grafik!Druckbereich</vt:lpstr>
    </vt:vector>
  </TitlesOfParts>
  <Company>IHK Lippe zu Detmold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G.Bergner-Pieper</dc:creator>
  <cp:lastModifiedBy>Carl, Matthias</cp:lastModifiedBy>
  <cp:lastPrinted>2015-04-21T11:22:32Z</cp:lastPrinted>
  <dcterms:created xsi:type="dcterms:W3CDTF">2007-03-06T13:14:41Z</dcterms:created>
  <dcterms:modified xsi:type="dcterms:W3CDTF">2025-02-25T17:47:45Z</dcterms:modified>
</cp:coreProperties>
</file>