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kolas.steiger\Desktop\"/>
    </mc:Choice>
  </mc:AlternateContent>
  <xr:revisionPtr revIDLastSave="0" documentId="8_{A74E5A95-4DD8-45ED-951C-D9461AA54672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'50'!$A$1:$L$37</definedName>
    <definedName name="note">'50'!$A$26:$B$31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H2" i="1" s="1"/>
  <c r="J2" i="1" s="1"/>
  <c r="G2" i="1"/>
  <c r="E3" i="1"/>
  <c r="H3" i="1" s="1"/>
  <c r="J3" i="1" s="1"/>
  <c r="E7" i="1"/>
  <c r="H7" i="1" s="1"/>
  <c r="E8" i="1"/>
  <c r="G8" i="1" s="1"/>
  <c r="C9" i="1"/>
  <c r="C10" i="1"/>
  <c r="D10" i="1"/>
  <c r="E10" i="1"/>
  <c r="F10" i="1"/>
  <c r="G10" i="1"/>
  <c r="H10" i="1"/>
  <c r="J10" i="1"/>
  <c r="K10" i="1"/>
  <c r="N10" i="1"/>
  <c r="O10" i="1"/>
  <c r="N8" i="1" l="1"/>
  <c r="H8" i="1"/>
  <c r="N7" i="1"/>
  <c r="G7" i="1"/>
  <c r="G3" i="1"/>
  <c r="G4" i="1" s="1"/>
  <c r="H4" i="1" s="1"/>
  <c r="J7" i="1"/>
  <c r="I7" i="1"/>
  <c r="J8" i="1" l="1"/>
  <c r="I8" i="1"/>
  <c r="H6" i="1"/>
  <c r="I6" i="1" s="1"/>
  <c r="I4" i="1"/>
  <c r="J4" i="1"/>
  <c r="N4" i="1"/>
  <c r="C6" i="1"/>
  <c r="G6" i="1" s="1"/>
  <c r="G9" i="1" s="1"/>
  <c r="H9" i="1" s="1"/>
  <c r="I9" i="1" s="1"/>
  <c r="A20" i="1" l="1"/>
  <c r="A19" i="1"/>
  <c r="E6" i="1" s="1"/>
  <c r="A17" i="1"/>
  <c r="A21" i="1"/>
  <c r="A18" i="1"/>
  <c r="A22" i="1" l="1"/>
  <c r="J9" i="1" s="1"/>
  <c r="L9" i="1" s="1"/>
  <c r="I10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<sst xmlns="http://schemas.openxmlformats.org/spreadsheetml/2006/main" count="90" uniqueCount="53">
  <si>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</si>
  <si>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</si>
  <si>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</si>
  <si>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</si>
  <si>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</si>
  <si>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</si>
  <si>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</si>
  <si>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</si>
  <si>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</si>
  <si>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</si>
  <si>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</si>
  <si>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</si>
  <si>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</si>
  <si>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</si>
  <si>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</si>
  <si>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</si>
  <si>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</si>
  <si>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</si>
  <si>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</si>
  <si>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</si>
  <si>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</si>
  <si>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</si>
  <si>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</si>
  <si>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</si>
  <si>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</si>
  <si>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</si>
  <si>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</si>
  <si>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</si>
  <si>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</si>
  <si>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</si>
  <si>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</si>
  <si>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</si>
  <si>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</si>
  <si>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</si>
  <si>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</si>
  <si>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</si>
  <si>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</si>
  <si>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</si>
  <si>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</si>
  <si>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</si>
  <si>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</si>
  <si>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</si>
  <si>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</si>
  <si>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</si>
  <si>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</si>
  <si>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</si>
  <si>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</si>
  <si>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Produktion und Service</t>
  </si>
  <si>
    <t>Produktion und Service Arbeitsaufgabe</t>
  </si>
  <si>
    <t>Wirtschafts- und Sozialkunde</t>
  </si>
  <si>
    <t>Gasterlebins, Verkaufsörderung und Warenlagerung</t>
  </si>
  <si>
    <t>Produktion und Service Schriftlich</t>
  </si>
  <si>
    <t>Ergebnis Produktion und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</si>
</sst>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Protection="1"/>
    <xf numFmtId="1" fontId="20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" fontId="21" fillId="0" borderId="0" xfId="0" applyNumberFormat="1" applyFont="1" applyFill="1" applyProtection="1">
      <protection hidden="1"/>
    </xf>
    <xf numFmtId="0" fontId="20" fillId="0" borderId="0" xfId="0" applyFont="1" applyProtection="1"/>
    <xf numFmtId="1" fontId="22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Protection="1"/>
    <xf numFmtId="1" fontId="21" fillId="0" borderId="0" xfId="0" applyNumberFormat="1" applyFont="1" applyProtection="1"/>
    <xf numFmtId="1" fontId="22" fillId="0" borderId="0" xfId="0" applyNumberFormat="1" applyFont="1" applyProtection="1"/>
    <xf numFmtId="1" fontId="22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center"/>
    </xf>
    <xf numFmtId="0" fontId="21" fillId="0" borderId="0" xfId="0" applyFont="1" applyFill="1" applyProtection="1"/>
    <xf numFmtId="0" fontId="21" fillId="0" borderId="0" xfId="0" applyFont="1" applyAlignment="1" applyProtection="1">
      <alignment horizontal="center"/>
    </xf>
    <xf numFmtId="0" fontId="21" fillId="0" borderId="0" xfId="0" applyFont="1" applyProtection="1"/>
    <xf numFmtId="1" fontId="21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Protection="1"/>
    <xf numFmtId="1" fontId="22" fillId="0" borderId="0" xfId="0" applyNumberFormat="1" applyFont="1" applyFill="1" applyProtection="1"/>
    <xf numFmtId="1" fontId="21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Fill="1" applyAlignment="1" applyProtection="1">
      <alignment horizontal="center"/>
      <protection hidden="1"/>
    </xf>
    <xf numFmtId="1" fontId="22" fillId="0" borderId="0" xfId="0" applyNumberFormat="1" applyFont="1" applyFill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9</xdr:row>
      <xdr:rowOff>7620</xdr:rowOff>
    </xdr:from>
    <xdr:to>
      <xdr:col>12</xdr:col>
      <xdr:colOff>7620</xdr:colOff>
      <xdr:row>36</xdr:row>
      <xdr:rowOff>22860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720" y="1569720"/>
          <a:ext cx="9364980" cy="47472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für Gastronomie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19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„Produktion und Service“,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„Gasterlebnis, Verkaufsförderung und Warenlagerung“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der schriftlich zu bearbeitenden Aufgaben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ColWidth="11.5703125" defaultRowHeight="14.25" x14ac:dyDescent="0.2"/>
  <cols>
    <col min="1" max="1" width="7.140625" style="46" customWidth="1"/>
    <col min="2" max="2" width="46.7109375" style="46" customWidth="1"/>
    <col min="3" max="3" width="8.28515625" style="46" customWidth="1"/>
    <col min="4" max="4" width="7.140625" style="46" customWidth="1"/>
    <col min="5" max="5" width="10.7109375" style="46" customWidth="1"/>
    <col min="6" max="6" width="7.140625" style="46" customWidth="1"/>
    <col min="7" max="7" width="10.7109375" style="46" customWidth="1"/>
    <col min="8" max="9" width="7.140625" style="46" customWidth="1"/>
    <col min="10" max="11" width="3.5703125" style="55" customWidth="1"/>
    <col min="12" max="12" width="15.140625" style="54" bestFit="1" customWidth="1"/>
    <col min="13" max="15" width="12.42578125" style="55" customWidth="1"/>
    <col min="16" max="256" width="12.42578125" style="46" customWidth="1"/>
    <col min="257" max="16384" width="11.5703125" style="46"/>
  </cols>
  <sheetData>
    <row r="1" spans="1:64" ht="12.75" customHeight="1" x14ac:dyDescent="0.25">
      <c r="A1" s="47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61"/>
      <c r="K1" s="61"/>
      <c r="L1" s="51" t="s">
        <v>9</v>
      </c>
      <c r="M1" s="43" t="s">
        <v>10</v>
      </c>
      <c r="N1" s="44"/>
      <c r="O1" s="43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5" x14ac:dyDescent="0.25">
      <c r="A2" s="48">
        <v>8550</v>
      </c>
      <c r="B2" s="41" t="s">
        <v>48</v>
      </c>
      <c r="C2" s="42"/>
      <c r="D2" s="36"/>
      <c r="E2" s="37" t="str">
        <f>IF(ISNUMBER(C2),ROUND(C2,$A$11),"")</f>
        <v/>
      </c>
      <c r="F2" s="38">
        <v>70</v>
      </c>
      <c r="G2" s="37" t="str">
        <f>IF(ISNUMBER(E2),ROUND(E2*F2,$A$11),"")</f>
        <v/>
      </c>
      <c r="H2" s="37" t="str">
        <f>IF(ISNUMBER(E2),ROUND(E2,$A$11),"")</f>
        <v/>
      </c>
      <c r="I2" s="38"/>
      <c r="J2" s="52" t="str">
        <f>IF(ISNUMBER(K2),K2,(IF(ISNUMBER(H2),IF(H2&gt;49,1,2),"")))</f>
        <v/>
      </c>
      <c r="K2" s="53"/>
      <c r="M2" s="43"/>
      <c r="O2" s="43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5" x14ac:dyDescent="0.25">
      <c r="A3" s="48">
        <v>8551</v>
      </c>
      <c r="B3" s="41" t="s">
        <v>51</v>
      </c>
      <c r="C3" s="42"/>
      <c r="D3" s="42"/>
      <c r="E3" s="37" t="str">
        <f>IF(AND(ISNUMBER(C3),ISNUMBER(D3)),ROUND(((ROUND(C3,$A$11)*2+ROUND(D3,$A$11))/3),$A$11),(IF(ISNUMBER(C3),ROUND(C3,$A$11),"")))</f>
        <v/>
      </c>
      <c r="F3" s="38">
        <v>30</v>
      </c>
      <c r="G3" s="37" t="str">
        <f>IF(ISNUMBER(E3),ROUND(E3*F3,$A$11),"")</f>
        <v/>
      </c>
      <c r="H3" s="37" t="str">
        <f>IF(ISNUMBER(E3),ROUND(E3,$A$11),"")</f>
        <v/>
      </c>
      <c r="I3" s="38"/>
      <c r="J3" s="52" t="str">
        <f>IF(ISNUMBER(K3),K3,(IF(ISNUMBER(H3),IF(H3&gt;49,1,2),"")))</f>
        <v/>
      </c>
      <c r="K3" s="53"/>
      <c r="L3" s="51"/>
      <c r="M3" s="43"/>
      <c r="N3" s="44"/>
      <c r="O3" s="43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15" x14ac:dyDescent="0.25">
      <c r="A4" s="48">
        <v>8559</v>
      </c>
      <c r="B4" s="35" t="s">
        <v>52</v>
      </c>
      <c r="D4" s="36"/>
      <c r="G4" s="46" t="str">
        <f>IF(AND(ISNUMBER(G2),ISNUMBER(G3)),ROUND(G2+G3,$A$11),"")</f>
        <v/>
      </c>
      <c r="H4" s="37" t="str">
        <f>IF(ISNUMBER(G4),ROUND((G4),$A$11)/100,"")</f>
        <v/>
      </c>
      <c r="I4" s="38" t="str">
        <f>IF(ISNUMBER(H4),VLOOKUP(ROUND(H4,$A$11),$A$26:$B$31,2,TRUE),"")</f>
        <v/>
      </c>
      <c r="J4" s="52" t="str">
        <f>IF(ISNUMBER(K4),K4,(IF(ISNUMBER(H4),IF(H4&gt;49,1,2),"")))</f>
        <v/>
      </c>
      <c r="K4" s="56"/>
      <c r="L4" s="51">
        <v>60</v>
      </c>
      <c r="M4" s="43"/>
      <c r="N4" s="44" t="str">
        <f>IF(ISNUMBER(H4),ROUND(H4*60,$A$13),"")</f>
        <v/>
      </c>
      <c r="O4" s="43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15" x14ac:dyDescent="0.25">
      <c r="A5" s="48"/>
      <c r="B5" s="35"/>
      <c r="D5" s="36"/>
      <c r="F5" s="37"/>
      <c r="H5" s="37"/>
      <c r="I5" s="38"/>
      <c r="J5" s="52"/>
      <c r="K5" s="56"/>
      <c r="L5" s="51"/>
      <c r="M5" s="43"/>
      <c r="N5" s="57"/>
      <c r="O5" s="43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ht="15" x14ac:dyDescent="0.25">
      <c r="A6" s="49">
        <v>8552</v>
      </c>
      <c r="B6" s="37" t="s">
        <v>47</v>
      </c>
      <c r="C6" s="37" t="str">
        <f>IF(ISNUMBER(H4),ROUND(H4,$A$11),"")</f>
        <v/>
      </c>
      <c r="D6" s="36"/>
      <c r="E6" s="37" t="str">
        <f>IF(ISNUMBER(C6),ROUND(C6,$A$19),"")</f>
        <v/>
      </c>
      <c r="F6" s="38">
        <v>60</v>
      </c>
      <c r="G6" s="37" t="str">
        <f>IF(ISNUMBER(C6),ROUND(C6*F6,$A$11),"")</f>
        <v/>
      </c>
      <c r="H6" s="37" t="str">
        <f>IF(ISNUMBER(H4),ROUND(H4,$A$11),"")</f>
        <v/>
      </c>
      <c r="I6" s="38" t="str">
        <f>IF(ISNUMBER(H6),VLOOKUP(ROUND(H6,$A$11),$A$26:$B$31,2,TRUE),"")</f>
        <v/>
      </c>
      <c r="J6" s="52"/>
      <c r="K6" s="58"/>
      <c r="L6" s="51"/>
      <c r="M6" s="43"/>
      <c r="N6" s="44"/>
      <c r="O6" s="4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ht="15" x14ac:dyDescent="0.25">
      <c r="A7" s="49">
        <v>8553</v>
      </c>
      <c r="B7" s="37" t="s">
        <v>50</v>
      </c>
      <c r="C7" s="42"/>
      <c r="D7" s="42"/>
      <c r="E7" s="37" t="str">
        <f>IF(AND(ISNUMBER(C7),ISNUMBER(D7)),ROUND(((ROUND(C7,$A$11)*2+ROUND(D7,$A$11))/3),$A$11),(IF(ISNUMBER(C7),ROUND(C7,$A$11),"")))</f>
        <v/>
      </c>
      <c r="F7" s="38">
        <v>30</v>
      </c>
      <c r="G7" s="37" t="str">
        <f>IF(ISNUMBER(E7),ROUND(E7*F7,$A$11),"")</f>
        <v/>
      </c>
      <c r="H7" s="37" t="str">
        <f>IF(ISNUMBER(E7),ROUND(E7,$A$11),"")</f>
        <v/>
      </c>
      <c r="I7" s="38" t="str">
        <f>IF(ISNUMBER(H7),VLOOKUP(ROUND(H7,$A$11),note,2,TRUE),"")</f>
        <v/>
      </c>
      <c r="J7" s="52" t="str">
        <f>IF(ISNUMBER(K7),K7,(IF(ISNUMBER(H7),IF(H7&gt;49.4,1,2),"")))</f>
        <v/>
      </c>
      <c r="K7" s="56"/>
      <c r="L7" s="51">
        <v>30</v>
      </c>
      <c r="M7" s="43"/>
      <c r="N7" s="44" t="str">
        <f>IF(ISNUMBER(E7),ROUND(E7*F7,$A$13),"")</f>
        <v/>
      </c>
      <c r="O7" s="4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ht="15" x14ac:dyDescent="0.25">
      <c r="A8" s="49">
        <v>5071</v>
      </c>
      <c r="B8" s="37" t="s">
        <v>49</v>
      </c>
      <c r="C8" s="42"/>
      <c r="D8" s="42"/>
      <c r="E8" s="37" t="str">
        <f>IF(AND(ISNUMBER(C8),ISNUMBER(D8)),ROUND(((ROUND(C8,$A$11)*2+ROUND(D8,$A$11))/3),$A$11),(IF(ISNUMBER(C8),ROUND(C8,$A$11),"")))</f>
        <v/>
      </c>
      <c r="F8" s="38">
        <v>10</v>
      </c>
      <c r="G8" s="37" t="str">
        <f>IF(ISNUMBER(E8),ROUND(E8*F8,$A$11),"")</f>
        <v/>
      </c>
      <c r="H8" s="37" t="str">
        <f>IF(ISNUMBER(E8),ROUND(E8,$A$11),"")</f>
        <v/>
      </c>
      <c r="I8" s="38" t="str">
        <f>IF(ISNUMBER(H8),VLOOKUP(ROUND(H8,$A$11),note,2,TRUE),"")</f>
        <v/>
      </c>
      <c r="J8" s="52" t="str">
        <f>IF(ISNUMBER(K8),K8,(IF(ISNUMBER(H8),IF(H8&gt;49.4,1,2),"")))</f>
        <v/>
      </c>
      <c r="K8" s="56"/>
      <c r="L8" s="51">
        <v>10</v>
      </c>
      <c r="M8" s="43"/>
      <c r="N8" s="44" t="str">
        <f>IF(ISNUMBER(E8),ROUND(E8*F8,$A$13),"")</f>
        <v/>
      </c>
      <c r="O8" s="4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ht="15" x14ac:dyDescent="0.25">
      <c r="A9" s="50">
        <v>6129</v>
      </c>
      <c r="B9" s="36" t="s">
        <v>12</v>
      </c>
      <c r="C9" s="37" t="str">
        <f>IF(ISNUMBER(B9),ROUND((B9),$A$11)/100,"")</f>
        <v/>
      </c>
      <c r="D9" s="36"/>
      <c r="E9" s="36"/>
      <c r="F9" s="36"/>
      <c r="G9" s="36" t="str">
        <f>IF(AND(ISNUMBER(G6),ISNUMBER(G7),ISNUMBER(G8)),ROUND(G6+G7+G8,$A$11),"")</f>
        <v/>
      </c>
      <c r="H9" s="37" t="str">
        <f>IF(ISNUMBER(G9),ROUND((G9),$A$11)/100,"")</f>
        <v/>
      </c>
      <c r="I9" s="32" t="str">
        <f>IF(ISNUMBER(H9),VLOOKUP(ROUND(H9,$A$11),note,2,TRUE),"")</f>
        <v/>
      </c>
      <c r="J9" s="62" t="str">
        <f>IF(ISNUMBER(I9),IF(A22,IF(I9&lt;5,6,7),7),"")</f>
        <v/>
      </c>
      <c r="K9" s="62"/>
      <c r="L9" s="59" t="str">
        <f>IF(J9=6,"bestanden",IF(J9=7,"nicht bestanden",""))</f>
        <v/>
      </c>
      <c r="M9" s="43"/>
      <c r="N9" s="44"/>
      <c r="O9" s="4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">
      <c r="A10" s="34" t="s">
        <v>10</v>
      </c>
      <c r="B10" s="34"/>
      <c r="C10" s="34" t="e">
        <f>(C2,C3,D3,C7,C8,D7,D8)</f>
        <v>#VALUE!</v>
      </c>
      <c r="D10" s="34" t="e">
        <f>(C7,C8)</f>
        <v>#VALUE!</v>
      </c>
      <c r="E10" s="34" t="e">
        <f>(H2,H3,H4,H6,H7,H8,H9)</f>
        <v>#VALUE!</v>
      </c>
      <c r="F10" s="34" t="e">
        <f>(I4,I6,I7,I8,I9)</f>
        <v>#VALUE!</v>
      </c>
      <c r="G10" s="34" t="e">
        <f>(J2,J3,J4,J7,J8)</f>
        <v>#VALUE!</v>
      </c>
      <c r="H10" s="34" t="e">
        <f>(K4,K7,K8)</f>
        <v>#VALUE!</v>
      </c>
      <c r="I10" s="34" t="str">
        <f>J9</f>
        <v/>
      </c>
      <c r="J10" s="43" t="e">
        <f>(A9,A6,A7,A8)</f>
        <v>#VALUE!</v>
      </c>
      <c r="K10" s="43" t="e">
        <f>(C7,C8)</f>
        <v>#VALUE!</v>
      </c>
      <c r="L10" s="59"/>
      <c r="M10" s="43"/>
      <c r="N10" s="44" t="str">
        <f>C9</f>
        <v/>
      </c>
      <c r="O10" s="43" t="e">
        <f>(L4,L7,L8)</f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">
      <c r="A11" s="34">
        <v>0</v>
      </c>
      <c r="B11" s="39" t="s">
        <v>13</v>
      </c>
      <c r="C11" s="40" t="s">
        <v>14</v>
      </c>
      <c r="D11" s="40" t="s">
        <v>15</v>
      </c>
      <c r="E11" s="40" t="s">
        <v>2</v>
      </c>
      <c r="F11" s="40" t="s">
        <v>16</v>
      </c>
      <c r="G11" s="40" t="s">
        <v>17</v>
      </c>
      <c r="H11" s="40" t="s">
        <v>18</v>
      </c>
      <c r="I11" s="40" t="s">
        <v>19</v>
      </c>
      <c r="J11" s="45" t="s">
        <v>20</v>
      </c>
      <c r="K11" s="45" t="s">
        <v>21</v>
      </c>
      <c r="L11" s="60" t="s">
        <v>22</v>
      </c>
      <c r="M11" s="45" t="s">
        <v>23</v>
      </c>
      <c r="N11" s="44" t="s">
        <v>24</v>
      </c>
      <c r="O11" s="43" t="s">
        <v>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43"/>
      <c r="K12" s="43"/>
      <c r="L12" s="59"/>
      <c r="M12" s="43"/>
      <c r="N12" s="44"/>
      <c r="O12" s="4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">
      <c r="A13" s="34">
        <v>2</v>
      </c>
      <c r="B13" s="34"/>
      <c r="C13" s="34"/>
      <c r="D13" s="34"/>
      <c r="E13" s="34"/>
      <c r="F13" s="34"/>
      <c r="G13" s="34"/>
      <c r="H13" s="34"/>
      <c r="I13" s="34"/>
      <c r="J13" s="43"/>
      <c r="K13" s="43"/>
      <c r="L13" s="59"/>
      <c r="M13" s="43"/>
      <c r="N13" s="44"/>
      <c r="O13" s="4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">
      <c r="C14" s="34"/>
      <c r="D14" s="34"/>
      <c r="E14" s="34"/>
      <c r="F14" s="34"/>
      <c r="G14" s="34"/>
      <c r="H14" s="34"/>
      <c r="I14" s="34"/>
      <c r="J14" s="43"/>
      <c r="K14" s="43"/>
      <c r="L14" s="59"/>
      <c r="M14" s="43"/>
      <c r="N14" s="44"/>
      <c r="O14" s="4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">
      <c r="C15" s="34"/>
      <c r="D15" s="34"/>
      <c r="E15" s="34"/>
      <c r="F15" s="34"/>
      <c r="G15" s="34"/>
      <c r="H15" s="34"/>
      <c r="I15" s="34"/>
      <c r="J15" s="43"/>
      <c r="K15" s="43"/>
      <c r="L15" s="59"/>
      <c r="M15" s="43"/>
      <c r="N15" s="44"/>
      <c r="O15" s="4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15" x14ac:dyDescent="0.25">
      <c r="A16" s="34"/>
      <c r="B16" s="33" t="s">
        <v>25</v>
      </c>
      <c r="C16" s="34"/>
      <c r="D16" s="34"/>
      <c r="E16" s="34"/>
      <c r="F16" s="34"/>
      <c r="G16" s="34"/>
      <c r="H16" s="34"/>
      <c r="I16" s="34"/>
      <c r="J16" s="43"/>
      <c r="K16" s="43"/>
      <c r="L16" s="59"/>
      <c r="M16" s="43"/>
      <c r="N16" s="44"/>
      <c r="O16" s="4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">
      <c r="A17" s="40" t="b">
        <f>IF(I9&lt;5,TRUE,FALSE)</f>
        <v>0</v>
      </c>
      <c r="B17" s="40" t="s">
        <v>26</v>
      </c>
      <c r="C17" s="34"/>
      <c r="D17" s="34"/>
      <c r="E17" s="34"/>
      <c r="F17" s="34"/>
      <c r="G17" s="34"/>
      <c r="H17" s="34"/>
      <c r="I17" s="34"/>
      <c r="J17" s="43"/>
      <c r="K17" s="43"/>
      <c r="L17" s="59"/>
      <c r="M17" s="43"/>
      <c r="N17" s="44"/>
      <c r="O17" s="4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">
      <c r="A18" s="40" t="b">
        <f>IF(I9&lt;5,TRUE,FALSE)</f>
        <v>0</v>
      </c>
      <c r="B18" s="40" t="s">
        <v>27</v>
      </c>
      <c r="C18" s="34"/>
      <c r="D18" s="34"/>
      <c r="E18" s="34"/>
      <c r="F18" s="34"/>
      <c r="G18" s="34"/>
      <c r="H18" s="34"/>
      <c r="I18" s="34"/>
      <c r="J18" s="43"/>
      <c r="K18" s="43"/>
      <c r="L18" s="59"/>
      <c r="M18" s="43"/>
      <c r="N18" s="44"/>
      <c r="O18" s="4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">
      <c r="A19" s="40" t="b">
        <f>COUNTIF(I4:I8,"=6")&lt;=0</f>
        <v>1</v>
      </c>
      <c r="B19" s="40" t="s">
        <v>28</v>
      </c>
      <c r="C19" s="34"/>
      <c r="D19" s="34"/>
      <c r="E19" s="34"/>
      <c r="F19" s="34"/>
      <c r="G19" s="34"/>
      <c r="H19" s="34"/>
      <c r="I19" s="34"/>
      <c r="J19" s="43"/>
      <c r="K19" s="43"/>
      <c r="L19" s="59"/>
      <c r="M19" s="43"/>
      <c r="N19" s="44"/>
      <c r="O19" s="4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">
      <c r="A20" s="40" t="b">
        <f>COUNTIF(I6:I8,"&lt;=4")&gt;=2</f>
        <v>0</v>
      </c>
      <c r="B20" s="40" t="s">
        <v>29</v>
      </c>
      <c r="C20" s="34"/>
      <c r="D20" s="34"/>
      <c r="E20" s="34"/>
      <c r="F20" s="34"/>
      <c r="G20" s="34"/>
      <c r="H20" s="34"/>
      <c r="I20" s="34"/>
      <c r="J20" s="43"/>
      <c r="K20" s="43"/>
      <c r="L20" s="59"/>
      <c r="M20" s="43"/>
      <c r="N20" s="44"/>
      <c r="O20" s="4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">
      <c r="A21" s="40" t="b">
        <f>ISNUMBER(I9)</f>
        <v>0</v>
      </c>
      <c r="B21" s="40" t="s">
        <v>30</v>
      </c>
      <c r="C21" s="34"/>
      <c r="D21" s="34"/>
      <c r="E21" s="34"/>
      <c r="F21" s="34"/>
      <c r="G21" s="34"/>
      <c r="H21" s="34"/>
      <c r="I21" s="34"/>
      <c r="J21" s="43"/>
      <c r="K21" s="43"/>
      <c r="L21" s="59"/>
      <c r="M21" s="43"/>
      <c r="N21" s="44"/>
      <c r="O21" s="4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">
      <c r="A22" s="40" t="b">
        <f>AND(A17:A21)</f>
        <v>0</v>
      </c>
      <c r="B22" s="40" t="s">
        <v>31</v>
      </c>
      <c r="C22" s="34"/>
      <c r="D22" s="34"/>
      <c r="E22" s="34"/>
      <c r="F22" s="34"/>
      <c r="G22" s="34"/>
      <c r="H22" s="34"/>
      <c r="I22" s="34"/>
      <c r="J22" s="43"/>
      <c r="K22" s="43"/>
      <c r="L22" s="59"/>
      <c r="M22" s="43"/>
      <c r="N22" s="44"/>
      <c r="O22" s="43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">
      <c r="A23" s="34"/>
      <c r="B23" s="34"/>
      <c r="C23" s="34"/>
      <c r="D23" s="34"/>
      <c r="E23" s="34"/>
      <c r="F23" s="34"/>
      <c r="G23" s="34"/>
      <c r="H23" s="34"/>
      <c r="I23" s="34"/>
      <c r="J23" s="43"/>
      <c r="K23" s="43"/>
      <c r="L23" s="59"/>
      <c r="M23" s="43"/>
      <c r="N23" s="44"/>
      <c r="O23" s="4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">
      <c r="A24" s="34"/>
      <c r="B24" s="34"/>
      <c r="C24" s="34"/>
      <c r="D24" s="34"/>
      <c r="E24" s="34"/>
      <c r="F24" s="34"/>
      <c r="G24" s="34"/>
      <c r="H24" s="34"/>
      <c r="I24" s="34"/>
      <c r="J24" s="43"/>
      <c r="K24" s="43"/>
      <c r="L24" s="59"/>
      <c r="M24" s="43"/>
      <c r="N24" s="44"/>
      <c r="O24" s="43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15" x14ac:dyDescent="0.25">
      <c r="A25" s="34"/>
      <c r="B25" s="33" t="s">
        <v>32</v>
      </c>
      <c r="C25" s="34"/>
      <c r="D25" s="34"/>
      <c r="E25" s="34"/>
      <c r="F25" s="34"/>
      <c r="G25" s="34"/>
      <c r="H25" s="34"/>
      <c r="I25" s="34"/>
      <c r="J25" s="43"/>
      <c r="K25" s="43"/>
      <c r="L25" s="59"/>
      <c r="M25" s="43"/>
      <c r="N25" s="44"/>
      <c r="O25" s="4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">
      <c r="A26" s="34">
        <v>0</v>
      </c>
      <c r="B26" s="34">
        <v>6</v>
      </c>
      <c r="C26" s="34"/>
      <c r="D26" s="34"/>
      <c r="E26" s="34"/>
      <c r="F26" s="34"/>
      <c r="G26" s="34"/>
      <c r="H26" s="34"/>
      <c r="I26" s="34"/>
      <c r="J26" s="43"/>
      <c r="K26" s="43"/>
      <c r="L26" s="59"/>
      <c r="M26" s="43"/>
      <c r="N26" s="44"/>
      <c r="O26" s="43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">
      <c r="A27" s="34">
        <v>30</v>
      </c>
      <c r="B27" s="34">
        <v>5</v>
      </c>
      <c r="C27" s="34"/>
      <c r="D27" s="34"/>
      <c r="E27" s="34"/>
      <c r="F27" s="34"/>
      <c r="G27" s="34"/>
      <c r="H27" s="34"/>
      <c r="I27" s="34"/>
      <c r="J27" s="43"/>
      <c r="K27" s="43"/>
      <c r="L27" s="59"/>
      <c r="M27" s="43"/>
      <c r="N27" s="44"/>
      <c r="O27" s="4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">
      <c r="A28" s="34">
        <v>50</v>
      </c>
      <c r="B28" s="34">
        <v>4</v>
      </c>
      <c r="C28" s="34"/>
      <c r="D28" s="34"/>
      <c r="E28" s="34"/>
      <c r="F28" s="34"/>
      <c r="G28" s="34"/>
      <c r="H28" s="34"/>
      <c r="I28" s="34"/>
      <c r="J28" s="43"/>
      <c r="K28" s="43"/>
      <c r="L28" s="59"/>
      <c r="M28" s="43"/>
      <c r="N28" s="44"/>
      <c r="O28" s="4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">
      <c r="A29" s="34">
        <v>67</v>
      </c>
      <c r="B29" s="34">
        <v>3</v>
      </c>
      <c r="C29" s="34"/>
      <c r="D29" s="34"/>
      <c r="E29" s="34"/>
      <c r="F29" s="34"/>
      <c r="G29" s="34"/>
      <c r="H29" s="34"/>
      <c r="I29" s="34"/>
      <c r="J29" s="43"/>
      <c r="K29" s="43"/>
      <c r="L29" s="59"/>
      <c r="M29" s="43"/>
      <c r="N29" s="44"/>
      <c r="O29" s="4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">
      <c r="A30" s="34">
        <v>81</v>
      </c>
      <c r="B30" s="34">
        <v>2</v>
      </c>
      <c r="C30" s="34"/>
      <c r="D30" s="34"/>
      <c r="E30" s="34"/>
      <c r="F30" s="34"/>
      <c r="G30" s="34"/>
      <c r="H30" s="34"/>
      <c r="I30" s="34"/>
      <c r="J30" s="43"/>
      <c r="K30" s="43"/>
      <c r="L30" s="59"/>
      <c r="M30" s="43"/>
      <c r="N30" s="44"/>
      <c r="O30" s="4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">
      <c r="A31" s="34">
        <v>92</v>
      </c>
      <c r="B31" s="34">
        <v>1</v>
      </c>
      <c r="C31" s="34"/>
      <c r="D31" s="34"/>
      <c r="E31" s="34"/>
      <c r="F31" s="34"/>
      <c r="G31" s="34"/>
      <c r="H31" s="34"/>
      <c r="I31" s="34"/>
      <c r="J31" s="43"/>
      <c r="K31" s="43"/>
      <c r="L31" s="59"/>
      <c r="M31" s="43"/>
      <c r="N31" s="44"/>
      <c r="O31" s="43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">
      <c r="A32" s="34"/>
      <c r="B32" s="34"/>
      <c r="C32" s="34"/>
      <c r="D32" s="34"/>
      <c r="E32" s="34"/>
      <c r="F32" s="34"/>
      <c r="G32" s="34"/>
      <c r="H32" s="34"/>
      <c r="I32" s="34"/>
      <c r="J32" s="43"/>
      <c r="K32" s="43"/>
      <c r="L32" s="59"/>
      <c r="M32" s="43"/>
      <c r="N32" s="44"/>
      <c r="O32" s="43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">
      <c r="A33" s="34"/>
      <c r="B33" s="34"/>
      <c r="C33" s="34"/>
      <c r="D33" s="34"/>
      <c r="E33" s="34"/>
      <c r="F33" s="34"/>
      <c r="G33" s="34"/>
      <c r="H33" s="34"/>
      <c r="I33" s="34"/>
      <c r="J33" s="43"/>
      <c r="K33" s="43"/>
      <c r="L33" s="59"/>
      <c r="M33" s="43"/>
      <c r="N33" s="44"/>
      <c r="O33" s="43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">
      <c r="A34" s="34"/>
      <c r="B34" s="34"/>
      <c r="C34" s="34"/>
      <c r="D34" s="34"/>
      <c r="E34" s="34"/>
      <c r="F34" s="34"/>
      <c r="G34" s="34"/>
      <c r="H34" s="34"/>
      <c r="I34" s="34"/>
      <c r="J34" s="43"/>
      <c r="K34" s="43"/>
      <c r="L34" s="59"/>
      <c r="M34" s="43"/>
      <c r="N34" s="44"/>
      <c r="O34" s="43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">
      <c r="A35" s="34"/>
      <c r="B35" s="34"/>
      <c r="C35" s="34"/>
      <c r="D35" s="34"/>
      <c r="E35" s="34"/>
      <c r="F35" s="34"/>
      <c r="G35" s="34"/>
      <c r="H35" s="34"/>
      <c r="I35" s="34"/>
      <c r="J35" s="43"/>
      <c r="K35" s="43"/>
      <c r="L35" s="59"/>
      <c r="M35" s="43"/>
      <c r="N35" s="44"/>
      <c r="O35" s="43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">
      <c r="A36" s="34"/>
      <c r="B36" s="34"/>
      <c r="C36" s="34"/>
      <c r="D36" s="34"/>
      <c r="E36" s="34"/>
      <c r="F36" s="34"/>
      <c r="G36" s="34"/>
      <c r="H36" s="34"/>
      <c r="I36" s="34"/>
      <c r="J36" s="43"/>
      <c r="K36" s="43"/>
      <c r="L36" s="59"/>
      <c r="M36" s="43"/>
      <c r="N36" s="44"/>
      <c r="O36" s="43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">
      <c r="A37" s="34"/>
      <c r="B37" s="34"/>
      <c r="C37" s="34"/>
      <c r="D37" s="34"/>
      <c r="E37" s="34"/>
      <c r="F37" s="34"/>
      <c r="G37" s="34"/>
      <c r="H37" s="34"/>
      <c r="I37" s="34"/>
      <c r="J37" s="43"/>
      <c r="K37" s="43"/>
      <c r="L37" s="59"/>
      <c r="M37" s="43"/>
      <c r="N37" s="44"/>
      <c r="O37" s="43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">
      <c r="A38" s="34"/>
      <c r="B38" s="34"/>
      <c r="C38" s="34"/>
      <c r="D38" s="34"/>
      <c r="E38" s="34"/>
      <c r="F38" s="34"/>
      <c r="G38" s="34"/>
      <c r="H38" s="34"/>
      <c r="I38" s="34"/>
      <c r="J38" s="43"/>
      <c r="K38" s="43"/>
      <c r="L38" s="59"/>
      <c r="M38" s="43"/>
      <c r="N38" s="44"/>
      <c r="O38" s="43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">
      <c r="A39" s="34"/>
      <c r="B39" s="34"/>
      <c r="C39" s="34"/>
      <c r="D39" s="34"/>
      <c r="E39" s="34"/>
      <c r="F39" s="34"/>
      <c r="G39" s="34"/>
      <c r="H39" s="34"/>
      <c r="I39" s="34"/>
      <c r="J39" s="43"/>
      <c r="K39" s="43"/>
      <c r="L39" s="59"/>
      <c r="M39" s="43"/>
      <c r="N39" s="44"/>
      <c r="O39" s="43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">
      <c r="A40" s="34"/>
      <c r="B40" s="34"/>
      <c r="C40" s="34"/>
      <c r="D40" s="34"/>
      <c r="E40" s="34"/>
      <c r="F40" s="34"/>
      <c r="G40" s="34"/>
      <c r="H40" s="34"/>
      <c r="I40" s="34"/>
      <c r="J40" s="43"/>
      <c r="K40" s="43"/>
      <c r="L40" s="59"/>
      <c r="M40" s="43"/>
      <c r="N40" s="44"/>
      <c r="O40" s="43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">
      <c r="A41" s="34"/>
      <c r="B41" s="34"/>
      <c r="C41" s="34"/>
      <c r="D41" s="34"/>
      <c r="E41" s="34"/>
      <c r="F41" s="34"/>
      <c r="G41" s="34"/>
      <c r="H41" s="34"/>
      <c r="I41" s="34"/>
      <c r="J41" s="43"/>
      <c r="K41" s="43"/>
      <c r="L41" s="59"/>
      <c r="M41" s="43"/>
      <c r="N41" s="44"/>
      <c r="O41" s="43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">
      <c r="A42" s="34"/>
      <c r="B42" s="34"/>
      <c r="C42" s="34"/>
      <c r="D42" s="34"/>
      <c r="E42" s="34"/>
      <c r="F42" s="34"/>
      <c r="G42" s="34"/>
      <c r="H42" s="34"/>
      <c r="I42" s="34"/>
      <c r="J42" s="43"/>
      <c r="K42" s="43"/>
      <c r="L42" s="59"/>
      <c r="M42" s="43"/>
      <c r="N42" s="44"/>
      <c r="O42" s="43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">
      <c r="A43" s="34"/>
      <c r="B43" s="34"/>
      <c r="C43" s="34"/>
      <c r="D43" s="34"/>
      <c r="E43" s="34"/>
      <c r="F43" s="34"/>
      <c r="G43" s="34"/>
      <c r="H43" s="34"/>
      <c r="I43" s="34"/>
      <c r="J43" s="43"/>
      <c r="K43" s="43"/>
      <c r="L43" s="59"/>
      <c r="M43" s="43"/>
      <c r="N43" s="44"/>
      <c r="O43" s="43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">
      <c r="A44" s="34"/>
      <c r="B44" s="34"/>
      <c r="C44" s="34"/>
      <c r="D44" s="34"/>
      <c r="E44" s="34"/>
      <c r="F44" s="34"/>
      <c r="G44" s="34"/>
      <c r="H44" s="34"/>
      <c r="I44" s="34"/>
      <c r="J44" s="43"/>
      <c r="K44" s="43"/>
      <c r="L44" s="59"/>
      <c r="M44" s="43"/>
      <c r="N44" s="44"/>
      <c r="O44" s="43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">
      <c r="A45" s="34"/>
      <c r="B45" s="34"/>
      <c r="C45" s="34"/>
      <c r="D45" s="34"/>
      <c r="E45" s="34"/>
      <c r="F45" s="34"/>
      <c r="G45" s="34"/>
      <c r="H45" s="34"/>
      <c r="I45" s="34"/>
      <c r="J45" s="43"/>
      <c r="K45" s="43"/>
      <c r="L45" s="59"/>
      <c r="M45" s="43"/>
      <c r="N45" s="44"/>
      <c r="O45" s="43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">
      <c r="A46" s="34"/>
      <c r="B46" s="34"/>
      <c r="C46" s="34"/>
      <c r="D46" s="34"/>
      <c r="E46" s="34"/>
      <c r="F46" s="34"/>
      <c r="G46" s="34"/>
      <c r="H46" s="34"/>
      <c r="I46" s="34"/>
      <c r="J46" s="43"/>
      <c r="K46" s="43"/>
      <c r="L46" s="59"/>
      <c r="M46" s="43"/>
      <c r="N46" s="44"/>
      <c r="O46" s="43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">
      <c r="A47" s="34"/>
      <c r="B47" s="34"/>
      <c r="C47" s="34"/>
      <c r="D47" s="34"/>
      <c r="E47" s="34"/>
      <c r="F47" s="34"/>
      <c r="G47" s="34"/>
      <c r="H47" s="34"/>
      <c r="I47" s="34"/>
      <c r="J47" s="43"/>
      <c r="K47" s="43"/>
      <c r="L47" s="59"/>
      <c r="M47" s="43"/>
      <c r="N47" s="44"/>
      <c r="O47" s="43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">
      <c r="A48" s="34"/>
      <c r="B48" s="34"/>
      <c r="C48" s="34"/>
      <c r="D48" s="34"/>
      <c r="E48" s="34"/>
      <c r="F48" s="34"/>
      <c r="G48" s="34"/>
      <c r="H48" s="34"/>
      <c r="I48" s="34"/>
      <c r="J48" s="43"/>
      <c r="K48" s="43"/>
      <c r="L48" s="59"/>
      <c r="M48" s="43"/>
      <c r="N48" s="44"/>
      <c r="O48" s="43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">
      <c r="A49" s="34"/>
      <c r="B49" s="34"/>
      <c r="C49" s="34"/>
      <c r="D49" s="34"/>
      <c r="E49" s="34"/>
      <c r="F49" s="34"/>
      <c r="G49" s="34"/>
      <c r="H49" s="34"/>
      <c r="I49" s="34"/>
      <c r="J49" s="43"/>
      <c r="K49" s="43"/>
      <c r="L49" s="59"/>
      <c r="M49" s="43"/>
      <c r="N49" s="44"/>
      <c r="O49" s="4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">
      <c r="A50" s="34"/>
      <c r="B50" s="34"/>
      <c r="C50" s="34"/>
      <c r="D50" s="34"/>
      <c r="E50" s="34"/>
      <c r="F50" s="34"/>
      <c r="G50" s="34"/>
      <c r="H50" s="34"/>
      <c r="I50" s="34"/>
      <c r="J50" s="43"/>
      <c r="K50" s="43"/>
      <c r="L50" s="59"/>
      <c r="M50" s="43"/>
      <c r="N50" s="44"/>
      <c r="O50" s="43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">
      <c r="A51" s="34"/>
      <c r="B51" s="34"/>
      <c r="C51" s="34"/>
      <c r="D51" s="34"/>
      <c r="E51" s="34"/>
      <c r="F51" s="34"/>
      <c r="G51" s="34"/>
      <c r="H51" s="34"/>
      <c r="I51" s="34"/>
      <c r="J51" s="43"/>
      <c r="K51" s="43"/>
      <c r="L51" s="59"/>
      <c r="M51" s="43"/>
      <c r="N51" s="44"/>
      <c r="O51" s="43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">
      <c r="A52" s="34"/>
      <c r="B52" s="34"/>
      <c r="C52" s="34"/>
      <c r="D52" s="34"/>
      <c r="E52" s="34"/>
      <c r="F52" s="34"/>
      <c r="G52" s="34"/>
      <c r="H52" s="34"/>
      <c r="I52" s="34"/>
      <c r="J52" s="43"/>
      <c r="K52" s="43"/>
      <c r="L52" s="59"/>
      <c r="M52" s="43"/>
      <c r="N52" s="44"/>
      <c r="O52" s="43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">
      <c r="A53" s="34"/>
      <c r="B53" s="34"/>
      <c r="C53" s="34"/>
      <c r="D53" s="34"/>
      <c r="E53" s="34"/>
      <c r="F53" s="34"/>
      <c r="G53" s="34"/>
      <c r="H53" s="34"/>
      <c r="I53" s="34"/>
      <c r="J53" s="43"/>
      <c r="K53" s="43"/>
      <c r="L53" s="59"/>
      <c r="M53" s="43"/>
      <c r="N53" s="44"/>
      <c r="O53" s="43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">
      <c r="A54" s="34"/>
      <c r="B54" s="34"/>
      <c r="C54" s="34"/>
      <c r="D54" s="34"/>
      <c r="E54" s="34"/>
      <c r="F54" s="34"/>
      <c r="G54" s="34"/>
      <c r="H54" s="34"/>
      <c r="I54" s="34"/>
      <c r="J54" s="43"/>
      <c r="K54" s="43"/>
      <c r="L54" s="59"/>
      <c r="M54" s="43"/>
      <c r="N54" s="44"/>
      <c r="O54" s="43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">
      <c r="A55" s="34"/>
      <c r="B55" s="34"/>
      <c r="C55" s="34"/>
      <c r="D55" s="34"/>
      <c r="E55" s="34"/>
      <c r="F55" s="34"/>
      <c r="G55" s="34"/>
      <c r="H55" s="34"/>
      <c r="I55" s="34"/>
      <c r="J55" s="43"/>
      <c r="K55" s="43"/>
      <c r="L55" s="59"/>
      <c r="M55" s="43"/>
      <c r="N55" s="44"/>
      <c r="O55" s="43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">
      <c r="A56" s="34"/>
      <c r="B56" s="34"/>
      <c r="C56" s="34"/>
      <c r="D56" s="34"/>
      <c r="E56" s="34"/>
      <c r="F56" s="34"/>
      <c r="G56" s="34"/>
      <c r="H56" s="34"/>
      <c r="I56" s="34"/>
      <c r="J56" s="43"/>
      <c r="K56" s="43"/>
      <c r="L56" s="59"/>
      <c r="M56" s="43"/>
      <c r="N56" s="44"/>
      <c r="O56" s="43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">
      <c r="A57" s="34"/>
      <c r="B57" s="34"/>
      <c r="C57" s="34"/>
      <c r="D57" s="34"/>
      <c r="E57" s="34"/>
      <c r="F57" s="34"/>
      <c r="G57" s="34"/>
      <c r="H57" s="34"/>
      <c r="I57" s="34"/>
      <c r="J57" s="43"/>
      <c r="K57" s="43"/>
      <c r="L57" s="59"/>
      <c r="M57" s="43"/>
      <c r="N57" s="44"/>
      <c r="O57" s="43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">
      <c r="A58" s="34"/>
      <c r="B58" s="34"/>
      <c r="C58" s="34"/>
      <c r="D58" s="34"/>
      <c r="E58" s="34"/>
      <c r="F58" s="34"/>
      <c r="G58" s="34"/>
      <c r="H58" s="34"/>
      <c r="I58" s="34"/>
      <c r="J58" s="43"/>
      <c r="K58" s="43"/>
      <c r="L58" s="59"/>
      <c r="M58" s="43"/>
      <c r="N58" s="44"/>
      <c r="O58" s="43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">
      <c r="A59" s="34"/>
      <c r="B59" s="34"/>
      <c r="C59" s="34"/>
      <c r="D59" s="34"/>
      <c r="E59" s="34"/>
      <c r="F59" s="34"/>
      <c r="G59" s="34"/>
      <c r="H59" s="34"/>
      <c r="I59" s="34"/>
      <c r="J59" s="43"/>
      <c r="K59" s="43"/>
      <c r="L59" s="59"/>
      <c r="M59" s="43"/>
      <c r="N59" s="44"/>
      <c r="O59" s="43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">
      <c r="A60" s="34"/>
      <c r="B60" s="34"/>
      <c r="C60" s="34"/>
      <c r="D60" s="34"/>
      <c r="E60" s="34"/>
      <c r="F60" s="34"/>
      <c r="G60" s="34"/>
      <c r="H60" s="34"/>
      <c r="I60" s="34"/>
      <c r="J60" s="43"/>
      <c r="K60" s="43"/>
      <c r="L60" s="59"/>
      <c r="M60" s="43"/>
      <c r="N60" s="44"/>
      <c r="O60" s="43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">
      <c r="A61" s="34"/>
      <c r="B61" s="34"/>
      <c r="C61" s="34"/>
      <c r="D61" s="34"/>
      <c r="E61" s="34"/>
      <c r="F61" s="34"/>
      <c r="G61" s="34"/>
      <c r="H61" s="34"/>
      <c r="I61" s="34"/>
      <c r="J61" s="43"/>
      <c r="K61" s="43"/>
      <c r="L61" s="59"/>
      <c r="M61" s="43"/>
      <c r="N61" s="44"/>
      <c r="O61" s="43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">
      <c r="A62" s="34"/>
      <c r="B62" s="34"/>
      <c r="C62" s="34"/>
      <c r="D62" s="34"/>
      <c r="E62" s="34"/>
      <c r="F62" s="34"/>
      <c r="G62" s="34"/>
      <c r="H62" s="34"/>
      <c r="I62" s="34"/>
      <c r="J62" s="43"/>
      <c r="K62" s="43"/>
      <c r="L62" s="59"/>
      <c r="M62" s="43"/>
      <c r="N62" s="44"/>
      <c r="O62" s="43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">
      <c r="A63" s="34"/>
      <c r="B63" s="34"/>
      <c r="C63" s="34"/>
      <c r="D63" s="34"/>
      <c r="E63" s="34"/>
      <c r="F63" s="34"/>
      <c r="G63" s="34"/>
      <c r="H63" s="34"/>
      <c r="I63" s="34"/>
      <c r="J63" s="43"/>
      <c r="K63" s="43"/>
      <c r="L63" s="59"/>
      <c r="M63" s="43"/>
      <c r="N63" s="44"/>
      <c r="O63" s="43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">
      <c r="A64" s="34"/>
      <c r="B64" s="34"/>
      <c r="C64" s="34"/>
      <c r="D64" s="34"/>
      <c r="E64" s="34"/>
      <c r="F64" s="34"/>
      <c r="G64" s="34"/>
      <c r="H64" s="34"/>
      <c r="I64" s="34"/>
      <c r="J64" s="43"/>
      <c r="K64" s="43"/>
      <c r="L64" s="59"/>
      <c r="M64" s="43"/>
      <c r="N64" s="44"/>
      <c r="O64" s="4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">
      <c r="A65" s="34"/>
      <c r="B65" s="34"/>
      <c r="C65" s="34"/>
      <c r="D65" s="34"/>
      <c r="E65" s="34"/>
      <c r="F65" s="34"/>
      <c r="G65" s="34"/>
      <c r="H65" s="34"/>
      <c r="I65" s="34"/>
      <c r="J65" s="43"/>
      <c r="K65" s="43"/>
      <c r="L65" s="59"/>
      <c r="M65" s="43"/>
      <c r="N65" s="44"/>
      <c r="O65" s="43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">
      <c r="A66" s="34"/>
      <c r="B66" s="34"/>
      <c r="C66" s="34"/>
      <c r="D66" s="34"/>
      <c r="E66" s="34"/>
      <c r="F66" s="34"/>
      <c r="G66" s="34"/>
      <c r="H66" s="34"/>
      <c r="I66" s="34"/>
      <c r="J66" s="43"/>
      <c r="K66" s="43"/>
      <c r="L66" s="59"/>
      <c r="M66" s="43"/>
      <c r="N66" s="44"/>
      <c r="O66" s="43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">
      <c r="A67" s="34"/>
      <c r="B67" s="34"/>
      <c r="C67" s="34"/>
      <c r="D67" s="34"/>
      <c r="E67" s="34"/>
      <c r="F67" s="34"/>
      <c r="G67" s="34"/>
      <c r="H67" s="34"/>
      <c r="I67" s="34"/>
      <c r="J67" s="43"/>
      <c r="K67" s="43"/>
      <c r="L67" s="59"/>
      <c r="M67" s="43"/>
      <c r="N67" s="44"/>
      <c r="O67" s="43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">
      <c r="A68" s="34"/>
      <c r="B68" s="34"/>
      <c r="C68" s="34"/>
      <c r="D68" s="34"/>
      <c r="E68" s="34"/>
      <c r="F68" s="34"/>
      <c r="G68" s="34"/>
      <c r="H68" s="34"/>
      <c r="I68" s="34"/>
      <c r="J68" s="43"/>
      <c r="K68" s="43"/>
      <c r="L68" s="59"/>
      <c r="M68" s="43"/>
      <c r="N68" s="44"/>
      <c r="O68" s="43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">
      <c r="A69" s="34"/>
      <c r="B69" s="34"/>
      <c r="C69" s="34"/>
      <c r="D69" s="34"/>
      <c r="E69" s="34"/>
      <c r="F69" s="34"/>
      <c r="G69" s="34"/>
      <c r="H69" s="34"/>
      <c r="I69" s="34"/>
      <c r="J69" s="43"/>
      <c r="K69" s="43"/>
      <c r="L69" s="59"/>
      <c r="M69" s="43"/>
      <c r="N69" s="44"/>
      <c r="O69" s="43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">
      <c r="A70" s="34"/>
      <c r="B70" s="34"/>
      <c r="C70" s="34"/>
      <c r="D70" s="34"/>
      <c r="E70" s="34"/>
      <c r="F70" s="34"/>
      <c r="G70" s="34"/>
      <c r="H70" s="34"/>
      <c r="I70" s="34"/>
      <c r="J70" s="43"/>
      <c r="K70" s="43"/>
      <c r="L70" s="59"/>
      <c r="M70" s="43"/>
      <c r="N70" s="44"/>
      <c r="O70" s="43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">
      <c r="A71" s="34"/>
      <c r="B71" s="34"/>
      <c r="C71" s="34"/>
      <c r="D71" s="34"/>
      <c r="E71" s="34"/>
      <c r="F71" s="34"/>
      <c r="G71" s="34"/>
      <c r="H71" s="34"/>
      <c r="I71" s="34"/>
      <c r="J71" s="43"/>
      <c r="K71" s="43"/>
      <c r="L71" s="59"/>
      <c r="M71" s="43"/>
      <c r="N71" s="44"/>
      <c r="O71" s="43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">
      <c r="A72" s="34"/>
      <c r="B72" s="34"/>
      <c r="C72" s="34"/>
      <c r="D72" s="34"/>
      <c r="E72" s="34"/>
      <c r="F72" s="34"/>
      <c r="G72" s="34"/>
      <c r="H72" s="34"/>
      <c r="I72" s="34"/>
      <c r="J72" s="43"/>
      <c r="K72" s="43"/>
      <c r="L72" s="59"/>
      <c r="M72" s="43"/>
      <c r="N72" s="44"/>
      <c r="O72" s="43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">
      <c r="A73" s="34"/>
      <c r="B73" s="34"/>
      <c r="C73" s="34"/>
      <c r="D73" s="34"/>
      <c r="E73" s="34"/>
      <c r="F73" s="34"/>
      <c r="G73" s="34"/>
      <c r="H73" s="34"/>
      <c r="I73" s="34"/>
      <c r="J73" s="43"/>
      <c r="K73" s="43"/>
      <c r="L73" s="59"/>
      <c r="M73" s="43"/>
      <c r="N73" s="44"/>
      <c r="O73" s="43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">
      <c r="A74" s="34"/>
      <c r="B74" s="34"/>
      <c r="C74" s="34"/>
      <c r="D74" s="34"/>
      <c r="E74" s="34"/>
      <c r="F74" s="34"/>
      <c r="G74" s="34"/>
      <c r="H74" s="34"/>
      <c r="I74" s="34"/>
      <c r="J74" s="43"/>
      <c r="K74" s="43"/>
      <c r="L74" s="59"/>
      <c r="M74" s="43"/>
      <c r="N74" s="44"/>
      <c r="O74" s="43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">
      <c r="A75" s="34"/>
      <c r="B75" s="34"/>
      <c r="C75" s="34"/>
      <c r="D75" s="34"/>
      <c r="E75" s="34"/>
      <c r="F75" s="34"/>
      <c r="G75" s="34"/>
      <c r="H75" s="34"/>
      <c r="I75" s="34"/>
      <c r="J75" s="43"/>
      <c r="K75" s="43"/>
      <c r="L75" s="59"/>
      <c r="M75" s="43"/>
      <c r="N75" s="44"/>
      <c r="O75" s="43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">
      <c r="A76" s="34"/>
      <c r="B76" s="34"/>
      <c r="C76" s="34"/>
      <c r="D76" s="34"/>
      <c r="E76" s="34"/>
      <c r="F76" s="34"/>
      <c r="G76" s="34"/>
      <c r="H76" s="34"/>
      <c r="I76" s="34"/>
      <c r="J76" s="43"/>
      <c r="K76" s="43"/>
      <c r="L76" s="59"/>
      <c r="M76" s="43"/>
      <c r="N76" s="44"/>
      <c r="O76" s="43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">
      <c r="A77" s="34"/>
      <c r="B77" s="34"/>
      <c r="C77" s="34"/>
      <c r="D77" s="34"/>
      <c r="E77" s="34"/>
      <c r="F77" s="34"/>
      <c r="G77" s="34"/>
      <c r="H77" s="34"/>
      <c r="I77" s="34"/>
      <c r="J77" s="43"/>
      <c r="K77" s="43"/>
      <c r="L77" s="59"/>
      <c r="M77" s="43"/>
      <c r="N77" s="44"/>
      <c r="O77" s="43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">
      <c r="A78" s="34"/>
      <c r="B78" s="34"/>
      <c r="C78" s="34"/>
      <c r="D78" s="34"/>
      <c r="E78" s="34"/>
      <c r="F78" s="34"/>
      <c r="G78" s="34"/>
      <c r="H78" s="34"/>
      <c r="I78" s="34"/>
      <c r="J78" s="43"/>
      <c r="K78" s="43"/>
      <c r="L78" s="59"/>
      <c r="M78" s="43"/>
      <c r="N78" s="44"/>
      <c r="O78" s="43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">
      <c r="A79" s="34"/>
      <c r="B79" s="34"/>
      <c r="C79" s="34"/>
      <c r="D79" s="34"/>
      <c r="E79" s="34"/>
      <c r="F79" s="34"/>
      <c r="G79" s="34"/>
      <c r="H79" s="34"/>
      <c r="I79" s="34"/>
      <c r="J79" s="43"/>
      <c r="K79" s="43"/>
      <c r="L79" s="59"/>
      <c r="M79" s="43"/>
      <c r="N79" s="44"/>
      <c r="O79" s="43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">
      <c r="A80" s="34"/>
      <c r="B80" s="34"/>
      <c r="C80" s="34"/>
      <c r="D80" s="34"/>
      <c r="E80" s="34"/>
      <c r="F80" s="34"/>
      <c r="G80" s="34"/>
      <c r="H80" s="34"/>
      <c r="I80" s="34"/>
      <c r="J80" s="43"/>
      <c r="K80" s="43"/>
      <c r="L80" s="59"/>
      <c r="M80" s="43"/>
      <c r="N80" s="44"/>
      <c r="O80" s="43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">
      <c r="A81" s="34"/>
      <c r="B81" s="34"/>
      <c r="C81" s="34"/>
      <c r="D81" s="34"/>
      <c r="E81" s="34"/>
      <c r="F81" s="34"/>
      <c r="G81" s="34"/>
      <c r="H81" s="34"/>
      <c r="I81" s="34"/>
      <c r="J81" s="43"/>
      <c r="K81" s="43"/>
      <c r="L81" s="59"/>
      <c r="M81" s="43"/>
      <c r="N81" s="44"/>
      <c r="O81" s="43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">
      <c r="A82" s="34"/>
      <c r="B82" s="34"/>
      <c r="C82" s="34"/>
      <c r="D82" s="34"/>
      <c r="E82" s="34"/>
      <c r="F82" s="34"/>
      <c r="G82" s="34"/>
      <c r="H82" s="34"/>
      <c r="I82" s="34"/>
      <c r="J82" s="43"/>
      <c r="K82" s="43"/>
      <c r="L82" s="59"/>
      <c r="M82" s="43"/>
      <c r="N82" s="44"/>
      <c r="O82" s="43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">
      <c r="A83" s="34"/>
      <c r="B83" s="34"/>
      <c r="C83" s="34"/>
      <c r="D83" s="34"/>
      <c r="E83" s="34"/>
      <c r="F83" s="34"/>
      <c r="G83" s="34"/>
      <c r="H83" s="34"/>
      <c r="I83" s="34"/>
      <c r="J83" s="43"/>
      <c r="K83" s="43"/>
      <c r="L83" s="59"/>
      <c r="M83" s="43"/>
      <c r="N83" s="44"/>
      <c r="O83" s="43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">
      <c r="A84" s="34"/>
      <c r="B84" s="34"/>
      <c r="C84" s="34"/>
      <c r="D84" s="34"/>
      <c r="E84" s="34"/>
      <c r="F84" s="34"/>
      <c r="G84" s="34"/>
      <c r="H84" s="34"/>
      <c r="I84" s="34"/>
      <c r="J84" s="43"/>
      <c r="K84" s="43"/>
      <c r="L84" s="59"/>
      <c r="M84" s="43"/>
      <c r="N84" s="44"/>
      <c r="O84" s="43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">
      <c r="A85" s="34"/>
      <c r="B85" s="34"/>
      <c r="C85" s="34"/>
      <c r="D85" s="34"/>
      <c r="E85" s="34"/>
      <c r="F85" s="34"/>
      <c r="G85" s="34"/>
      <c r="H85" s="34"/>
      <c r="I85" s="34"/>
      <c r="J85" s="43"/>
      <c r="K85" s="43"/>
      <c r="L85" s="59"/>
      <c r="M85" s="43"/>
      <c r="N85" s="44"/>
      <c r="O85" s="43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">
      <c r="A86" s="34"/>
      <c r="B86" s="34"/>
      <c r="C86" s="34"/>
      <c r="D86" s="34"/>
      <c r="E86" s="34"/>
      <c r="F86" s="34"/>
      <c r="G86" s="34"/>
      <c r="H86" s="34"/>
      <c r="I86" s="34"/>
      <c r="J86" s="43"/>
      <c r="K86" s="43"/>
      <c r="L86" s="59"/>
      <c r="M86" s="43"/>
      <c r="N86" s="44"/>
      <c r="O86" s="43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">
      <c r="A87" s="34"/>
      <c r="B87" s="34"/>
      <c r="C87" s="34"/>
      <c r="D87" s="34"/>
      <c r="E87" s="34"/>
      <c r="F87" s="34"/>
      <c r="G87" s="34"/>
      <c r="H87" s="34"/>
      <c r="I87" s="34"/>
      <c r="J87" s="43"/>
      <c r="K87" s="43"/>
      <c r="L87" s="59"/>
      <c r="M87" s="43"/>
      <c r="N87" s="44"/>
      <c r="O87" s="43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">
      <c r="A88" s="34"/>
      <c r="B88" s="34"/>
      <c r="C88" s="34"/>
      <c r="D88" s="34"/>
      <c r="E88" s="34"/>
      <c r="F88" s="34"/>
      <c r="G88" s="34"/>
      <c r="H88" s="34"/>
      <c r="I88" s="34"/>
      <c r="J88" s="43"/>
      <c r="K88" s="43"/>
      <c r="L88" s="59"/>
      <c r="M88" s="43"/>
      <c r="N88" s="44"/>
      <c r="O88" s="43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">
      <c r="A89" s="34"/>
      <c r="B89" s="34"/>
      <c r="C89" s="34"/>
      <c r="D89" s="34"/>
      <c r="E89" s="34"/>
      <c r="F89" s="34"/>
      <c r="G89" s="34"/>
      <c r="H89" s="34"/>
      <c r="I89" s="34"/>
      <c r="J89" s="43"/>
      <c r="K89" s="43"/>
      <c r="L89" s="59"/>
      <c r="M89" s="43"/>
      <c r="N89" s="44"/>
      <c r="O89" s="43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">
      <c r="A90" s="34"/>
      <c r="B90" s="34"/>
      <c r="C90" s="34"/>
      <c r="D90" s="34"/>
      <c r="E90" s="34"/>
      <c r="F90" s="34"/>
      <c r="G90" s="34"/>
      <c r="H90" s="34"/>
      <c r="I90" s="34"/>
      <c r="J90" s="43"/>
      <c r="K90" s="43"/>
      <c r="L90" s="59"/>
      <c r="M90" s="43"/>
      <c r="N90" s="44"/>
      <c r="O90" s="43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">
      <c r="A91" s="34"/>
      <c r="B91" s="34"/>
      <c r="C91" s="34"/>
      <c r="D91" s="34"/>
      <c r="E91" s="34"/>
      <c r="F91" s="34"/>
      <c r="G91" s="34"/>
      <c r="H91" s="34"/>
      <c r="I91" s="34"/>
      <c r="J91" s="43"/>
      <c r="K91" s="43"/>
      <c r="L91" s="59"/>
      <c r="M91" s="43"/>
      <c r="N91" s="44"/>
      <c r="O91" s="43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">
      <c r="A92" s="34"/>
      <c r="B92" s="34"/>
      <c r="C92" s="34"/>
      <c r="D92" s="34"/>
      <c r="E92" s="34"/>
      <c r="F92" s="34"/>
      <c r="G92" s="34"/>
      <c r="H92" s="34"/>
      <c r="I92" s="34"/>
      <c r="J92" s="43"/>
      <c r="K92" s="43"/>
      <c r="L92" s="59"/>
      <c r="M92" s="43"/>
      <c r="N92" s="44"/>
      <c r="O92" s="43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">
      <c r="A93" s="34"/>
      <c r="B93" s="34"/>
      <c r="C93" s="34"/>
      <c r="D93" s="34"/>
      <c r="E93" s="34"/>
      <c r="F93" s="34"/>
      <c r="G93" s="34"/>
      <c r="H93" s="34"/>
      <c r="I93" s="34"/>
      <c r="J93" s="43"/>
      <c r="K93" s="43"/>
      <c r="L93" s="59"/>
      <c r="M93" s="43"/>
      <c r="N93" s="44"/>
      <c r="O93" s="43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">
      <c r="A94" s="34"/>
      <c r="B94" s="34"/>
      <c r="C94" s="34"/>
      <c r="D94" s="34"/>
      <c r="E94" s="34"/>
      <c r="F94" s="34"/>
      <c r="G94" s="34"/>
      <c r="H94" s="34"/>
      <c r="I94" s="34"/>
      <c r="J94" s="43"/>
      <c r="K94" s="43"/>
      <c r="L94" s="59"/>
      <c r="M94" s="43"/>
      <c r="N94" s="44"/>
      <c r="O94" s="43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">
      <c r="A95" s="34"/>
      <c r="B95" s="34"/>
      <c r="C95" s="34"/>
      <c r="D95" s="34"/>
      <c r="E95" s="34"/>
      <c r="F95" s="34"/>
      <c r="G95" s="34"/>
      <c r="H95" s="34"/>
      <c r="I95" s="34"/>
      <c r="J95" s="43"/>
      <c r="K95" s="43"/>
      <c r="L95" s="59"/>
      <c r="M95" s="43"/>
      <c r="N95" s="44"/>
      <c r="O95" s="43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">
      <c r="A96" s="34"/>
      <c r="B96" s="34"/>
      <c r="C96" s="34"/>
      <c r="D96" s="34"/>
      <c r="E96" s="34"/>
      <c r="F96" s="34"/>
      <c r="G96" s="34"/>
      <c r="H96" s="34"/>
      <c r="I96" s="34"/>
      <c r="J96" s="43"/>
      <c r="K96" s="43"/>
      <c r="L96" s="59"/>
      <c r="M96" s="43"/>
      <c r="N96" s="44"/>
      <c r="O96" s="43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">
      <c r="A97" s="34"/>
      <c r="B97" s="34"/>
      <c r="C97" s="34"/>
      <c r="D97" s="34"/>
      <c r="E97" s="34"/>
      <c r="F97" s="34"/>
      <c r="G97" s="34"/>
      <c r="H97" s="34"/>
      <c r="I97" s="34"/>
      <c r="J97" s="43"/>
      <c r="K97" s="43"/>
      <c r="L97" s="59"/>
      <c r="M97" s="43"/>
      <c r="N97" s="44"/>
      <c r="O97" s="43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">
      <c r="A98" s="34"/>
      <c r="B98" s="34"/>
      <c r="C98" s="34"/>
      <c r="D98" s="34"/>
      <c r="E98" s="34"/>
      <c r="F98" s="34"/>
      <c r="G98" s="34"/>
      <c r="H98" s="34"/>
      <c r="I98" s="34"/>
      <c r="J98" s="43"/>
      <c r="K98" s="43"/>
      <c r="L98" s="59"/>
      <c r="M98" s="43"/>
      <c r="N98" s="44"/>
      <c r="O98" s="43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">
      <c r="A99" s="34"/>
      <c r="B99" s="34"/>
      <c r="C99" s="34"/>
      <c r="D99" s="34"/>
      <c r="E99" s="34"/>
      <c r="F99" s="34"/>
      <c r="G99" s="34"/>
      <c r="H99" s="34"/>
      <c r="I99" s="34"/>
      <c r="J99" s="43"/>
      <c r="K99" s="43"/>
      <c r="L99" s="59"/>
      <c r="M99" s="43"/>
      <c r="N99" s="44"/>
      <c r="O99" s="43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43"/>
      <c r="K100" s="43"/>
      <c r="L100" s="59"/>
      <c r="M100" s="43"/>
      <c r="N100" s="44"/>
      <c r="O100" s="43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43"/>
      <c r="K101" s="43"/>
      <c r="L101" s="59"/>
      <c r="M101" s="43"/>
      <c r="N101" s="44"/>
      <c r="O101" s="43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43"/>
      <c r="K102" s="43"/>
      <c r="L102" s="59"/>
      <c r="M102" s="43"/>
      <c r="N102" s="44"/>
      <c r="O102" s="43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43"/>
      <c r="K103" s="43"/>
      <c r="L103" s="59"/>
      <c r="M103" s="43"/>
      <c r="N103" s="44"/>
      <c r="O103" s="43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43"/>
      <c r="K104" s="43"/>
      <c r="L104" s="59"/>
      <c r="M104" s="43"/>
      <c r="N104" s="44"/>
      <c r="O104" s="43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43"/>
      <c r="K105" s="43"/>
      <c r="L105" s="59"/>
      <c r="M105" s="43"/>
      <c r="N105" s="44"/>
      <c r="O105" s="43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43"/>
      <c r="K106" s="43"/>
      <c r="L106" s="59"/>
      <c r="M106" s="43"/>
      <c r="N106" s="44"/>
      <c r="O106" s="43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43"/>
      <c r="K107" s="43"/>
      <c r="L107" s="59"/>
      <c r="M107" s="43"/>
      <c r="N107" s="44"/>
      <c r="O107" s="43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43"/>
      <c r="K108" s="43"/>
      <c r="L108" s="59"/>
      <c r="M108" s="43"/>
      <c r="N108" s="44"/>
      <c r="O108" s="43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43"/>
      <c r="K109" s="43"/>
      <c r="L109" s="59"/>
      <c r="M109" s="43"/>
      <c r="N109" s="44"/>
      <c r="O109" s="43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43"/>
      <c r="K110" s="43"/>
      <c r="L110" s="59"/>
      <c r="M110" s="43"/>
      <c r="N110" s="44"/>
      <c r="O110" s="43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43"/>
      <c r="K111" s="43"/>
      <c r="L111" s="59"/>
      <c r="M111" s="43"/>
      <c r="N111" s="44"/>
      <c r="O111" s="43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43"/>
      <c r="K112" s="43"/>
      <c r="L112" s="59"/>
      <c r="M112" s="43"/>
      <c r="N112" s="44"/>
      <c r="O112" s="43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43"/>
      <c r="K113" s="43"/>
      <c r="L113" s="59"/>
      <c r="M113" s="43"/>
      <c r="N113" s="44"/>
      <c r="O113" s="43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43"/>
      <c r="K114" s="43"/>
      <c r="L114" s="59"/>
      <c r="M114" s="43"/>
      <c r="N114" s="44"/>
      <c r="O114" s="43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43"/>
      <c r="K115" s="43"/>
      <c r="L115" s="59"/>
      <c r="M115" s="43"/>
      <c r="N115" s="44"/>
      <c r="O115" s="43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43"/>
      <c r="K116" s="43"/>
      <c r="L116" s="59"/>
      <c r="M116" s="43"/>
      <c r="N116" s="44"/>
      <c r="O116" s="43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43"/>
      <c r="K117" s="43"/>
      <c r="L117" s="59"/>
      <c r="M117" s="43"/>
      <c r="N117" s="44"/>
      <c r="O117" s="43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43"/>
      <c r="K118" s="43"/>
      <c r="L118" s="59"/>
      <c r="M118" s="43"/>
      <c r="N118" s="44"/>
      <c r="O118" s="43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43"/>
      <c r="K119" s="43"/>
      <c r="L119" s="59"/>
      <c r="M119" s="43"/>
      <c r="N119" s="44"/>
      <c r="O119" s="43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43"/>
      <c r="K120" s="43"/>
      <c r="L120" s="59"/>
      <c r="M120" s="43"/>
      <c r="N120" s="44"/>
      <c r="O120" s="43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43"/>
      <c r="K121" s="43"/>
      <c r="L121" s="59"/>
      <c r="M121" s="43"/>
      <c r="N121" s="44"/>
      <c r="O121" s="43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43"/>
      <c r="K122" s="43"/>
      <c r="L122" s="59"/>
      <c r="M122" s="43"/>
      <c r="N122" s="44"/>
      <c r="O122" s="43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43"/>
      <c r="K123" s="43"/>
      <c r="L123" s="59"/>
      <c r="M123" s="43"/>
      <c r="N123" s="44"/>
      <c r="O123" s="43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43"/>
      <c r="K124" s="43"/>
      <c r="L124" s="59"/>
      <c r="M124" s="43"/>
      <c r="N124" s="44"/>
      <c r="O124" s="43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43"/>
      <c r="K125" s="43"/>
      <c r="L125" s="59"/>
      <c r="M125" s="43"/>
      <c r="N125" s="44"/>
      <c r="O125" s="43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43"/>
      <c r="K126" s="43"/>
      <c r="L126" s="59"/>
      <c r="M126" s="43"/>
      <c r="N126" s="44"/>
      <c r="O126" s="43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43"/>
      <c r="K127" s="43"/>
      <c r="L127" s="59"/>
      <c r="M127" s="43"/>
      <c r="N127" s="44"/>
      <c r="O127" s="43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43"/>
      <c r="K128" s="43"/>
      <c r="L128" s="59"/>
      <c r="M128" s="43"/>
      <c r="N128" s="44"/>
      <c r="O128" s="43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43"/>
      <c r="K129" s="43"/>
      <c r="L129" s="59"/>
      <c r="M129" s="43"/>
      <c r="N129" s="44"/>
      <c r="O129" s="43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43"/>
      <c r="K130" s="43"/>
      <c r="L130" s="59"/>
      <c r="M130" s="43"/>
      <c r="N130" s="44"/>
      <c r="O130" s="43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43"/>
      <c r="K131" s="43"/>
      <c r="L131" s="59"/>
      <c r="M131" s="43"/>
      <c r="N131" s="44"/>
      <c r="O131" s="43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">
      <c r="A132" s="34"/>
      <c r="B132" s="34"/>
      <c r="C132" s="34"/>
      <c r="D132" s="34"/>
      <c r="E132" s="34"/>
      <c r="F132" s="34"/>
      <c r="G132" s="34"/>
      <c r="H132" s="34"/>
      <c r="I132" s="34"/>
      <c r="J132" s="43"/>
      <c r="K132" s="43"/>
      <c r="L132" s="59"/>
      <c r="M132" s="43"/>
      <c r="N132" s="44"/>
      <c r="O132" s="43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43"/>
      <c r="K133" s="43"/>
      <c r="L133" s="59"/>
      <c r="M133" s="43"/>
      <c r="N133" s="44"/>
      <c r="O133" s="43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">
      <c r="A134" s="34"/>
      <c r="B134" s="34"/>
      <c r="C134" s="34"/>
      <c r="D134" s="34"/>
      <c r="E134" s="34"/>
      <c r="F134" s="34"/>
      <c r="G134" s="34"/>
      <c r="H134" s="34"/>
      <c r="I134" s="34"/>
      <c r="J134" s="43"/>
      <c r="K134" s="43"/>
      <c r="L134" s="59"/>
      <c r="M134" s="43"/>
      <c r="N134" s="44"/>
      <c r="O134" s="43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43"/>
      <c r="K135" s="43"/>
      <c r="L135" s="59"/>
      <c r="M135" s="43"/>
      <c r="N135" s="44"/>
      <c r="O135" s="43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">
      <c r="A136" s="34"/>
      <c r="B136" s="34"/>
      <c r="C136" s="34"/>
      <c r="D136" s="34"/>
      <c r="E136" s="34"/>
      <c r="F136" s="34"/>
      <c r="G136" s="34"/>
      <c r="H136" s="34"/>
      <c r="I136" s="34"/>
      <c r="J136" s="43"/>
      <c r="K136" s="43"/>
      <c r="L136" s="59"/>
      <c r="M136" s="43"/>
      <c r="N136" s="44"/>
      <c r="O136" s="43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">
      <c r="A137" s="34"/>
      <c r="B137" s="34"/>
      <c r="C137" s="34"/>
      <c r="D137" s="34"/>
      <c r="E137" s="34"/>
      <c r="F137" s="34"/>
      <c r="G137" s="34"/>
      <c r="H137" s="34"/>
      <c r="I137" s="34"/>
      <c r="J137" s="43"/>
      <c r="K137" s="43"/>
      <c r="L137" s="59"/>
      <c r="M137" s="43"/>
      <c r="N137" s="44"/>
      <c r="O137" s="43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">
      <c r="A138" s="34"/>
      <c r="B138" s="34"/>
      <c r="C138" s="34"/>
      <c r="D138" s="34"/>
      <c r="E138" s="34"/>
      <c r="F138" s="34"/>
      <c r="G138" s="34"/>
      <c r="H138" s="34"/>
      <c r="I138" s="34"/>
      <c r="J138" s="43"/>
      <c r="K138" s="43"/>
      <c r="L138" s="59"/>
      <c r="M138" s="43"/>
      <c r="N138" s="44"/>
      <c r="O138" s="43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">
      <c r="A139" s="34"/>
      <c r="B139" s="34"/>
      <c r="C139" s="34"/>
      <c r="D139" s="34"/>
      <c r="E139" s="34"/>
      <c r="F139" s="34"/>
      <c r="G139" s="34"/>
      <c r="H139" s="34"/>
      <c r="I139" s="34"/>
      <c r="J139" s="43"/>
      <c r="K139" s="43"/>
      <c r="L139" s="59"/>
      <c r="M139" s="43"/>
      <c r="N139" s="44"/>
      <c r="O139" s="43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">
      <c r="A140" s="34"/>
      <c r="B140" s="34"/>
      <c r="C140" s="34"/>
      <c r="D140" s="34"/>
      <c r="E140" s="34"/>
      <c r="F140" s="34"/>
      <c r="G140" s="34"/>
      <c r="H140" s="34"/>
      <c r="I140" s="34"/>
      <c r="J140" s="43"/>
      <c r="K140" s="43"/>
      <c r="L140" s="59"/>
      <c r="M140" s="43"/>
      <c r="N140" s="44"/>
      <c r="O140" s="43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">
      <c r="A141" s="34"/>
      <c r="B141" s="34"/>
      <c r="C141" s="34"/>
      <c r="D141" s="34"/>
      <c r="E141" s="34"/>
      <c r="F141" s="34"/>
      <c r="G141" s="34"/>
      <c r="H141" s="34"/>
      <c r="I141" s="34"/>
      <c r="J141" s="43"/>
      <c r="K141" s="43"/>
      <c r="L141" s="59"/>
      <c r="M141" s="43"/>
      <c r="N141" s="44"/>
      <c r="O141" s="43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43"/>
      <c r="K142" s="43"/>
      <c r="L142" s="59"/>
      <c r="M142" s="43"/>
      <c r="N142" s="44"/>
      <c r="O142" s="43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43"/>
      <c r="K143" s="43"/>
      <c r="L143" s="59"/>
      <c r="M143" s="43"/>
      <c r="N143" s="44"/>
      <c r="O143" s="43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43"/>
      <c r="K144" s="43"/>
      <c r="L144" s="59"/>
      <c r="M144" s="43"/>
      <c r="N144" s="44"/>
      <c r="O144" s="43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">
      <c r="A145" s="34"/>
      <c r="B145" s="34"/>
      <c r="C145" s="34"/>
      <c r="D145" s="34"/>
      <c r="E145" s="34"/>
      <c r="F145" s="34"/>
      <c r="G145" s="34"/>
      <c r="H145" s="34"/>
      <c r="I145" s="34"/>
      <c r="J145" s="43"/>
      <c r="K145" s="43"/>
      <c r="L145" s="59"/>
      <c r="M145" s="43"/>
      <c r="N145" s="44"/>
      <c r="O145" s="43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">
      <c r="A146" s="34"/>
      <c r="B146" s="34"/>
      <c r="C146" s="34"/>
      <c r="D146" s="34"/>
      <c r="E146" s="34"/>
      <c r="F146" s="34"/>
      <c r="G146" s="34"/>
      <c r="H146" s="34"/>
      <c r="I146" s="34"/>
      <c r="J146" s="43"/>
      <c r="K146" s="43"/>
      <c r="L146" s="59"/>
      <c r="M146" s="43"/>
      <c r="N146" s="44"/>
      <c r="O146" s="43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">
      <c r="A147" s="34"/>
      <c r="B147" s="34"/>
      <c r="C147" s="34"/>
      <c r="D147" s="34"/>
      <c r="E147" s="34"/>
      <c r="F147" s="34"/>
      <c r="G147" s="34"/>
      <c r="H147" s="34"/>
      <c r="I147" s="34"/>
      <c r="J147" s="43"/>
      <c r="K147" s="43"/>
      <c r="L147" s="59"/>
      <c r="M147" s="43"/>
      <c r="N147" s="44"/>
      <c r="O147" s="43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">
      <c r="A148" s="34"/>
      <c r="B148" s="34"/>
      <c r="C148" s="34"/>
      <c r="D148" s="34"/>
      <c r="E148" s="34"/>
      <c r="F148" s="34"/>
      <c r="G148" s="34"/>
      <c r="H148" s="34"/>
      <c r="I148" s="34"/>
      <c r="J148" s="43"/>
      <c r="K148" s="43"/>
      <c r="L148" s="59"/>
      <c r="M148" s="43"/>
      <c r="N148" s="44"/>
      <c r="O148" s="43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43"/>
      <c r="K149" s="43"/>
      <c r="L149" s="59"/>
      <c r="M149" s="43"/>
      <c r="N149" s="44"/>
      <c r="O149" s="43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43"/>
      <c r="K150" s="43"/>
      <c r="L150" s="59"/>
      <c r="M150" s="43"/>
      <c r="N150" s="44"/>
      <c r="O150" s="43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">
      <c r="A151" s="34"/>
      <c r="B151" s="34"/>
      <c r="C151" s="34"/>
      <c r="D151" s="34"/>
      <c r="E151" s="34"/>
      <c r="F151" s="34"/>
      <c r="G151" s="34"/>
      <c r="H151" s="34"/>
      <c r="I151" s="34"/>
      <c r="J151" s="43"/>
      <c r="K151" s="43"/>
      <c r="L151" s="59"/>
      <c r="M151" s="43"/>
      <c r="N151" s="44"/>
      <c r="O151" s="43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">
      <c r="A152" s="34"/>
      <c r="B152" s="34"/>
      <c r="C152" s="34"/>
      <c r="D152" s="34"/>
      <c r="E152" s="34"/>
      <c r="F152" s="34"/>
      <c r="G152" s="34"/>
      <c r="H152" s="34"/>
      <c r="I152" s="34"/>
      <c r="J152" s="43"/>
      <c r="K152" s="43"/>
      <c r="L152" s="59"/>
      <c r="M152" s="43"/>
      <c r="N152" s="44"/>
      <c r="O152" s="43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43"/>
      <c r="K153" s="43"/>
      <c r="L153" s="59"/>
      <c r="M153" s="43"/>
      <c r="N153" s="44"/>
      <c r="O153" s="43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43"/>
      <c r="K154" s="43"/>
      <c r="L154" s="59"/>
      <c r="M154" s="43"/>
      <c r="N154" s="44"/>
      <c r="O154" s="43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43"/>
      <c r="K155" s="43"/>
      <c r="L155" s="59"/>
      <c r="M155" s="43"/>
      <c r="N155" s="44"/>
      <c r="O155" s="43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43"/>
      <c r="K156" s="43"/>
      <c r="L156" s="59"/>
      <c r="M156" s="43"/>
      <c r="N156" s="44"/>
      <c r="O156" s="43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43"/>
      <c r="K157" s="43"/>
      <c r="L157" s="59"/>
      <c r="M157" s="43"/>
      <c r="N157" s="44"/>
      <c r="O157" s="43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">
      <c r="A158" s="34"/>
      <c r="B158" s="34"/>
      <c r="C158" s="34"/>
      <c r="D158" s="34"/>
      <c r="E158" s="34"/>
      <c r="F158" s="34"/>
      <c r="G158" s="34"/>
      <c r="H158" s="34"/>
      <c r="I158" s="34"/>
      <c r="J158" s="43"/>
      <c r="K158" s="43"/>
      <c r="L158" s="59"/>
      <c r="M158" s="43"/>
      <c r="N158" s="44"/>
      <c r="O158" s="43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">
      <c r="A159" s="34"/>
      <c r="B159" s="34"/>
      <c r="C159" s="34"/>
      <c r="D159" s="34"/>
      <c r="E159" s="34"/>
      <c r="F159" s="34"/>
      <c r="G159" s="34"/>
      <c r="H159" s="34"/>
      <c r="I159" s="34"/>
      <c r="J159" s="43"/>
      <c r="K159" s="43"/>
      <c r="L159" s="59"/>
      <c r="M159" s="43"/>
      <c r="N159" s="44"/>
      <c r="O159" s="43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56" firstPageNumber="0" orientation="portrait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63" t="s">
        <v>8</v>
      </c>
      <c r="K1" s="63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">
      <c r="A2" s="11">
        <v>6115</v>
      </c>
      <c r="B2" s="12" t="s">
        <v>33</v>
      </c>
      <c r="C2" s="6"/>
      <c r="D2" s="13"/>
      <c r="E2" s="13"/>
      <c r="F2" s="13"/>
      <c r="G2" s="13"/>
      <c r="H2" s="13"/>
      <c r="I2" s="13"/>
      <c r="J2" s="13"/>
      <c r="K2" s="14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">
      <c r="A3" s="14">
        <v>5351</v>
      </c>
      <c r="B3" s="15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14">
        <v>78</v>
      </c>
      <c r="I3" s="13">
        <v>3</v>
      </c>
      <c r="J3" s="13">
        <v>1</v>
      </c>
      <c r="K3" s="7"/>
      <c r="L3" s="10"/>
      <c r="M3" s="10"/>
      <c r="N3" s="16"/>
      <c r="O3" s="17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">
      <c r="A4" s="14">
        <v>5352</v>
      </c>
      <c r="B4" s="15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14">
        <v>49</v>
      </c>
      <c r="I4" s="13">
        <v>5</v>
      </c>
      <c r="J4" s="13">
        <v>2</v>
      </c>
      <c r="K4" s="7"/>
      <c r="L4" s="10"/>
      <c r="M4" s="10"/>
      <c r="N4" s="16"/>
      <c r="O4" s="17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">
      <c r="A5" s="18">
        <v>5071</v>
      </c>
      <c r="B5" s="15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14">
        <v>49</v>
      </c>
      <c r="I5" s="13">
        <v>5</v>
      </c>
      <c r="J5" s="13">
        <v>2</v>
      </c>
      <c r="K5" s="7"/>
      <c r="L5" s="10"/>
      <c r="M5" s="10"/>
      <c r="N5" s="16"/>
      <c r="O5" s="17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">
      <c r="A6" s="11">
        <v>6116</v>
      </c>
      <c r="B6" s="12" t="s">
        <v>36</v>
      </c>
      <c r="C6" s="19"/>
      <c r="D6" s="19"/>
      <c r="E6" s="4"/>
      <c r="G6" s="20">
        <v>6060</v>
      </c>
      <c r="H6" s="21">
        <v>61</v>
      </c>
      <c r="I6" s="9">
        <v>4</v>
      </c>
      <c r="J6" s="9">
        <v>1</v>
      </c>
      <c r="K6" s="7"/>
      <c r="L6" s="10"/>
      <c r="M6" s="10"/>
      <c r="N6" s="16"/>
      <c r="O6" s="1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">
      <c r="A7" s="11">
        <v>5907</v>
      </c>
      <c r="B7" s="12" t="s">
        <v>37</v>
      </c>
      <c r="C7" s="6"/>
      <c r="D7" s="13"/>
      <c r="E7" s="5"/>
      <c r="F7" s="13"/>
      <c r="G7" s="5"/>
      <c r="H7" s="13"/>
      <c r="I7" s="13"/>
      <c r="J7" s="13"/>
      <c r="K7" s="14"/>
      <c r="L7" s="10"/>
      <c r="M7" s="10"/>
      <c r="N7" s="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">
      <c r="A8" s="14">
        <v>5349</v>
      </c>
      <c r="B8" s="15" t="s">
        <v>38</v>
      </c>
      <c r="C8" s="2">
        <v>49</v>
      </c>
      <c r="D8" s="13"/>
      <c r="E8" s="4">
        <v>49</v>
      </c>
      <c r="F8" s="9">
        <v>50</v>
      </c>
      <c r="G8" s="4">
        <v>2450</v>
      </c>
      <c r="H8" s="14">
        <v>49</v>
      </c>
      <c r="I8" s="13">
        <v>5</v>
      </c>
      <c r="J8" s="13">
        <v>2</v>
      </c>
      <c r="K8" s="7"/>
      <c r="L8" s="10"/>
      <c r="M8" s="10"/>
      <c r="N8" s="16"/>
      <c r="O8" s="17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">
      <c r="A9" s="14">
        <v>5350</v>
      </c>
      <c r="B9" s="15" t="s">
        <v>39</v>
      </c>
      <c r="C9" s="2">
        <v>78</v>
      </c>
      <c r="D9" s="13"/>
      <c r="E9" s="4">
        <v>78</v>
      </c>
      <c r="F9" s="9">
        <v>50</v>
      </c>
      <c r="G9" s="4">
        <v>3900</v>
      </c>
      <c r="H9" s="14">
        <v>78</v>
      </c>
      <c r="I9" s="13">
        <v>3</v>
      </c>
      <c r="J9" s="13">
        <v>1</v>
      </c>
      <c r="K9" s="7"/>
      <c r="L9" s="10"/>
      <c r="M9" s="10"/>
      <c r="N9" s="16"/>
      <c r="O9" s="17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">
      <c r="A10" s="11">
        <v>5978</v>
      </c>
      <c r="B10" s="12" t="s">
        <v>40</v>
      </c>
      <c r="C10" s="22"/>
      <c r="D10" s="14"/>
      <c r="E10" s="4"/>
      <c r="F10" s="9"/>
      <c r="G10" s="20">
        <v>6350</v>
      </c>
      <c r="H10" s="20">
        <v>64</v>
      </c>
      <c r="I10" s="13">
        <v>4</v>
      </c>
      <c r="J10" s="9">
        <v>1</v>
      </c>
      <c r="K10" s="7"/>
      <c r="L10" s="10"/>
      <c r="M10" s="10"/>
      <c r="N10" s="16"/>
      <c r="O10" s="2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">
      <c r="A11" s="11"/>
      <c r="B11" s="11" t="s">
        <v>41</v>
      </c>
      <c r="C11" s="24"/>
      <c r="D11" s="11"/>
      <c r="E11" s="3"/>
      <c r="F11" s="11"/>
      <c r="G11" s="20"/>
      <c r="H11" s="20"/>
      <c r="I11" s="13"/>
      <c r="J11" s="8"/>
      <c r="L11" s="10"/>
      <c r="M11" s="10"/>
      <c r="N11" s="16"/>
      <c r="O11" s="2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">
      <c r="A12" s="11">
        <v>6116</v>
      </c>
      <c r="B12" s="12" t="s">
        <v>36</v>
      </c>
      <c r="C12" s="19"/>
      <c r="D12" s="19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2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">
      <c r="A13" s="11">
        <v>5978</v>
      </c>
      <c r="B13" s="12" t="s">
        <v>40</v>
      </c>
      <c r="C13" s="22"/>
      <c r="D13" s="14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">
      <c r="A14" s="11">
        <v>6129</v>
      </c>
      <c r="B14" s="11" t="s">
        <v>12</v>
      </c>
      <c r="C14" s="24">
        <v>62.5</v>
      </c>
      <c r="D14" s="11"/>
      <c r="E14" s="11"/>
      <c r="F14" s="11"/>
      <c r="G14" s="25">
        <v>6250</v>
      </c>
      <c r="H14" s="20">
        <v>63</v>
      </c>
      <c r="I14" s="9">
        <v>4</v>
      </c>
      <c r="J14" s="64">
        <v>6</v>
      </c>
      <c r="K14" s="64"/>
      <c r="L14" s="10"/>
      <c r="M14" s="10"/>
      <c r="N14" s="1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">
      <c r="A15" s="11"/>
      <c r="B15" s="11"/>
      <c r="C15" s="26"/>
      <c r="D15" s="11"/>
      <c r="E15" s="11"/>
      <c r="F15" s="11"/>
      <c r="G15" s="25"/>
      <c r="H15" s="20"/>
      <c r="I15" s="13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">
      <c r="A17" s="10">
        <v>0</v>
      </c>
      <c r="B17" s="27" t="s">
        <v>13</v>
      </c>
      <c r="C17" s="28" t="s">
        <v>14</v>
      </c>
      <c r="D17" s="28" t="s">
        <v>15</v>
      </c>
      <c r="E17" s="28" t="s">
        <v>2</v>
      </c>
      <c r="F17" s="28" t="s">
        <v>16</v>
      </c>
      <c r="G17" s="28" t="s">
        <v>17</v>
      </c>
      <c r="H17" s="28" t="s">
        <v>18</v>
      </c>
      <c r="I17" s="28" t="s">
        <v>19</v>
      </c>
      <c r="J17" s="28" t="s">
        <v>20</v>
      </c>
      <c r="K17" s="28" t="s">
        <v>21</v>
      </c>
      <c r="L17" s="28" t="s">
        <v>22</v>
      </c>
      <c r="M17" s="28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">
      <c r="A30" s="10"/>
      <c r="B30" s="29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">
      <c r="A31" s="28">
        <v>1</v>
      </c>
      <c r="B31" s="3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">
      <c r="A32" s="28">
        <v>1</v>
      </c>
      <c r="B32" s="3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">
      <c r="A33" s="28">
        <v>1</v>
      </c>
      <c r="B33" s="28" t="s">
        <v>44</v>
      </c>
      <c r="C33" s="2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">
      <c r="A34" s="28">
        <v>1</v>
      </c>
      <c r="B34" s="28" t="s">
        <v>45</v>
      </c>
      <c r="C34" s="2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">
      <c r="A35" s="28">
        <v>1</v>
      </c>
      <c r="B35" s="28" t="s">
        <v>46</v>
      </c>
      <c r="C35" s="2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">
      <c r="A36" s="28">
        <v>1</v>
      </c>
      <c r="B36" s="3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">
      <c r="A37" s="28">
        <v>1</v>
      </c>
      <c r="B37" s="3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">
      <c r="A38" s="28">
        <v>1</v>
      </c>
      <c r="B38" s="3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">
      <c r="A42" s="10"/>
      <c r="B42" s="29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1000000}">
      <formula1>1</formula1>
      <formula2>3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Steiger Nikolas</cp:lastModifiedBy>
  <cp:lastPrinted>2023-08-03T13:40:55Z</cp:lastPrinted>
  <dcterms:created xsi:type="dcterms:W3CDTF">2023-08-03T08:46:55Z</dcterms:created>
  <dcterms:modified xsi:type="dcterms:W3CDTF">2024-06-26T11:56:41Z</dcterms:modified>
</cp:coreProperties>
</file>