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G:\BUS\International\Zoll\CBAM\"/>
    </mc:Choice>
  </mc:AlternateContent>
  <xr:revisionPtr revIDLastSave="0" documentId="8_{75FD939D-B693-44BF-AC65-33273097630F}" xr6:coauthVersionLast="47" xr6:coauthVersionMax="47" xr10:uidLastSave="{00000000-0000-0000-0000-000000000000}"/>
  <bookViews>
    <workbookView xWindow="780" yWindow="780" windowWidth="17280" windowHeight="8955" tabRatio="722" xr2:uid="{00000000-000D-0000-FFFF-FFFF00000000}"/>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s="1"/>
  <c r="K704" i="29" s="1"/>
  <c r="S703" i="29"/>
  <c r="E703" i="29" s="1"/>
  <c r="K703" i="29" s="1"/>
  <c r="S702" i="29"/>
  <c r="E702" i="29" s="1"/>
  <c r="K702" i="29" s="1"/>
  <c r="S701" i="29"/>
  <c r="E701" i="29" s="1"/>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s="1"/>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s="1"/>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s="1"/>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s="1"/>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s="1"/>
  <c r="K326" i="29" s="1"/>
  <c r="S325" i="29"/>
  <c r="E325" i="29" s="1"/>
  <c r="K325" i="29" s="1"/>
  <c r="S324" i="29"/>
  <c r="E324" i="29" s="1"/>
  <c r="K324" i="29" s="1"/>
  <c r="S323" i="29"/>
  <c r="E323" i="29" s="1"/>
  <c r="K323" i="29" s="1"/>
  <c r="S322" i="29"/>
  <c r="E322" i="29" s="1"/>
  <c r="K322" i="29" s="1"/>
  <c r="S321" i="29"/>
  <c r="E321" i="29" s="1"/>
  <c r="K321" i="29" s="1"/>
  <c r="S320" i="29"/>
  <c r="E320" i="29" s="1"/>
  <c r="S319" i="29"/>
  <c r="E319" i="29" s="1"/>
  <c r="X301" i="29"/>
  <c r="S286" i="29"/>
  <c r="E286" i="29" s="1"/>
  <c r="K286" i="29" s="1"/>
  <c r="S285" i="29"/>
  <c r="E285" i="29" s="1"/>
  <c r="K285" i="29" s="1"/>
  <c r="S284" i="29"/>
  <c r="E284" i="29" s="1"/>
  <c r="K284" i="29" s="1"/>
  <c r="S283" i="29"/>
  <c r="E283" i="29" s="1"/>
  <c r="K283" i="29" s="1"/>
  <c r="S282" i="29"/>
  <c r="E282" i="29" s="1"/>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s="1"/>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s="1"/>
  <c r="K112" i="29" s="1"/>
  <c r="S111" i="29"/>
  <c r="E111" i="29" s="1"/>
  <c r="K111" i="29" s="1"/>
  <c r="S110" i="29"/>
  <c r="E110" i="29" s="1"/>
  <c r="S109" i="29"/>
  <c r="E109" i="29" s="1"/>
  <c r="C53" i="29"/>
  <c r="R53" i="29" s="1"/>
  <c r="X91" i="29"/>
  <c r="S76" i="29"/>
  <c r="E76" i="29" s="1"/>
  <c r="K76" i="29" s="1"/>
  <c r="S75" i="29"/>
  <c r="E75" i="29" s="1"/>
  <c r="K75" i="29" s="1"/>
  <c r="S74" i="29"/>
  <c r="E74" i="29" s="1"/>
  <c r="K74" i="29" s="1"/>
  <c r="S73" i="29"/>
  <c r="E73" i="29" s="1"/>
  <c r="K73" i="29" s="1"/>
  <c r="S72" i="29"/>
  <c r="E72" i="29" s="1"/>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M4" i="19"/>
  <c r="K4" i="19"/>
  <c r="I4" i="19"/>
  <c r="G4" i="19"/>
  <c r="M3" i="19"/>
  <c r="K3" i="19"/>
  <c r="G3" i="19"/>
  <c r="K123" i="10"/>
  <c r="S99" i="26" l="1"/>
  <c r="E99" i="26" s="1"/>
  <c r="E97" i="26"/>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64" i="26" l="1"/>
  <c r="C271" i="26"/>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63" i="31"/>
  <c r="I2" i="26"/>
  <c r="S52" i="20"/>
  <c r="S21" i="20"/>
  <c r="G2" i="38"/>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19"/>
  <c r="S49" i="20"/>
  <c r="M2" i="29"/>
  <c r="G2" i="30"/>
  <c r="M2" i="10"/>
  <c r="M2" i="19"/>
  <c r="I2" i="30"/>
  <c r="G2" i="28"/>
  <c r="M2" i="20"/>
  <c r="N2" i="7"/>
  <c r="G2" i="9"/>
  <c r="H2" i="7"/>
  <c r="M2" i="9"/>
  <c r="I2" i="20"/>
  <c r="H2" i="28"/>
  <c r="I2" i="9"/>
  <c r="I2" i="38"/>
  <c r="G2" i="26"/>
  <c r="I2" i="19"/>
  <c r="G2" i="16"/>
  <c r="G2" i="10"/>
  <c r="D52" i="20"/>
  <c r="I2" i="29"/>
  <c r="J2" i="7"/>
  <c r="M2" i="16"/>
  <c r="M2" i="26"/>
  <c r="M2" i="38"/>
  <c r="M2" i="30"/>
  <c r="G2" i="20"/>
  <c r="S116" i="31"/>
  <c r="I2" i="16"/>
  <c r="S160" i="31"/>
  <c r="I2" i="10"/>
  <c r="G2" i="31"/>
  <c r="G2" i="29"/>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6"/>
  <c r="K2" i="29"/>
  <c r="K2" i="9"/>
  <c r="K2" i="30"/>
  <c r="K2" i="20"/>
  <c r="K2" i="10"/>
  <c r="S36" i="20"/>
  <c r="K2" i="26"/>
  <c r="K2" i="31"/>
  <c r="I2" i="28"/>
  <c r="S48" i="20"/>
  <c r="S40" i="20"/>
  <c r="K2" i="19"/>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40" i="20"/>
  <c r="S41" i="20"/>
  <c r="D49" i="20"/>
  <c r="D48" i="20"/>
  <c r="S493" i="26" l="1"/>
  <c r="S624" i="26"/>
  <c r="E624" i="26" s="1"/>
  <c r="E556" i="26"/>
  <c r="S558" i="26"/>
  <c r="S494" i="26"/>
  <c r="E494" i="26" s="1"/>
  <c r="E493" i="26"/>
  <c r="S625" i="26"/>
  <c r="E625" i="26" s="1"/>
  <c r="T44" i="20"/>
  <c r="K34" i="30"/>
  <c r="J34" i="30"/>
  <c r="S44" i="20"/>
  <c r="E41" i="20"/>
  <c r="S42" i="20"/>
  <c r="S43" i="20"/>
  <c r="E558" i="26" l="1"/>
  <c r="S559" i="26"/>
  <c r="S495" i="26"/>
  <c r="E495" i="26" s="1"/>
  <c r="L49" i="30"/>
  <c r="M49" i="30" s="1"/>
  <c r="J49" i="30"/>
  <c r="L34" i="30"/>
  <c r="E44" i="20"/>
  <c r="E43" i="20"/>
  <c r="E42"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D21" i="20"/>
  <c r="S33" i="20"/>
  <c r="S30" i="20"/>
  <c r="E31" i="20"/>
  <c r="D26" i="20"/>
  <c r="S38" i="20"/>
  <c r="S22" i="20"/>
  <c r="S24" i="20"/>
  <c r="S34" i="20"/>
  <c r="C3" i="4" l="1"/>
  <c r="H57" i="20" s="1"/>
  <c r="U2" i="10"/>
  <c r="D36" i="20"/>
  <c r="E38" i="20"/>
  <c r="D30" i="20"/>
  <c r="E34" i="20"/>
  <c r="S37" i="20"/>
  <c r="E24" i="20"/>
  <c r="S23" i="20"/>
  <c r="D33" i="20"/>
  <c r="E22" i="20"/>
  <c r="T14" i="20" l="1"/>
  <c r="S2" i="31"/>
  <c r="G97" i="3"/>
  <c r="G95" i="3"/>
  <c r="G94" i="3"/>
  <c r="G93" i="3"/>
  <c r="G92" i="3"/>
  <c r="G89" i="3"/>
  <c r="G88" i="3"/>
  <c r="G84" i="3"/>
  <c r="G83" i="3"/>
  <c r="G82" i="3"/>
  <c r="G80" i="3"/>
  <c r="G81" i="3"/>
  <c r="S61" i="10"/>
  <c r="E37" i="20"/>
  <c r="E23" i="20"/>
  <c r="S14"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28" i="20"/>
  <c r="S15"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28" i="20"/>
  <c r="E15"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S17" i="20"/>
  <c r="G150" i="31"/>
  <c r="E27" i="20"/>
  <c r="G84" i="31"/>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S12" i="20"/>
  <c r="E18"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D12" i="20"/>
  <c r="S10" i="20"/>
  <c r="E19" i="20"/>
  <c r="S8"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8"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89" i="3"/>
  <c r="Q91" i="3"/>
  <c r="Q82" i="3"/>
  <c r="F83" i="3"/>
  <c r="F92" i="3"/>
  <c r="F81" i="3"/>
  <c r="Q89" i="3"/>
  <c r="F93" i="3"/>
  <c r="F94" i="3"/>
  <c r="Q81" i="3"/>
  <c r="Q86" i="3"/>
  <c r="F95" i="3"/>
  <c r="Q95" i="3"/>
  <c r="Q85" i="3"/>
  <c r="F90" i="3"/>
  <c r="Q90" i="3"/>
  <c r="F82" i="3"/>
  <c r="F97" i="3"/>
  <c r="F80" i="3"/>
  <c r="Q93" i="3"/>
  <c r="Q80" i="3"/>
  <c r="F87" i="3"/>
  <c r="F85" i="3"/>
  <c r="Q84" i="3"/>
  <c r="F88" i="3"/>
  <c r="Q87" i="3"/>
  <c r="Q97" i="3"/>
  <c r="Q92" i="3"/>
  <c r="Q88" i="3"/>
  <c r="F91" i="3"/>
  <c r="F86" i="3"/>
  <c r="Q83" i="3"/>
  <c r="F84" i="3"/>
  <c r="Q94"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H191" i="7"/>
  <c r="H178" i="7"/>
  <c r="G186" i="7"/>
  <c r="AG168" i="7"/>
  <c r="O168" i="7" s="1"/>
  <c r="F168" i="7"/>
  <c r="J168" i="7"/>
  <c r="I186" i="7"/>
  <c r="AE186" i="7"/>
  <c r="J177" i="7"/>
  <c r="I178" i="7"/>
  <c r="AE191" i="7"/>
  <c r="Q191" i="7"/>
  <c r="J191" i="7"/>
  <c r="AB183" i="7"/>
  <c r="I215" i="28"/>
  <c r="J215" i="28"/>
  <c r="I216" i="28"/>
  <c r="J214" i="28"/>
  <c r="J216" i="28"/>
  <c r="I191" i="7" l="1"/>
  <c r="AE188" i="7"/>
  <c r="F186" i="7"/>
  <c r="AB168" i="7"/>
  <c r="G168" i="7"/>
  <c r="K202" i="7"/>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J124" i="3"/>
  <c r="P124" i="3"/>
  <c r="Q124" i="3"/>
  <c r="G124" i="3"/>
  <c r="H124" i="3"/>
  <c r="B124" i="3"/>
  <c r="L124" i="3"/>
  <c r="S124" i="3"/>
  <c r="K124" i="3"/>
  <c r="I124" i="3"/>
  <c r="D124" i="3"/>
  <c r="C124" i="3"/>
  <c r="E124" i="3"/>
  <c r="F124" i="3"/>
  <c r="N124" i="3"/>
  <c r="R124" i="3"/>
  <c r="O124" i="3"/>
  <c r="M124" i="3"/>
  <c r="BD14" i="28" l="1"/>
  <c r="S162" i="7"/>
  <c r="R162" i="7"/>
  <c r="BD12" i="28"/>
  <c r="BD11" i="28"/>
  <c r="BD10" i="28"/>
  <c r="S161" i="7" l="1"/>
  <c r="R161" i="7"/>
  <c r="S17" i="31"/>
  <c r="E468" i="26"/>
  <c r="E437" i="26"/>
  <c r="D6" i="28"/>
  <c r="E242" i="26"/>
  <c r="E112" i="26"/>
  <c r="E307" i="26"/>
  <c r="E372" i="26"/>
  <c r="E502" i="26"/>
  <c r="E273" i="26"/>
  <c r="E143" i="26"/>
  <c r="E598" i="26"/>
  <c r="E177" i="26"/>
  <c r="E403" i="26"/>
  <c r="E47" i="26"/>
  <c r="E208" i="26"/>
  <c r="E13" i="26"/>
  <c r="E533" i="26"/>
  <c r="E78" i="26"/>
  <c r="E338" i="26"/>
  <c r="D10" i="9"/>
  <c r="E567" i="26"/>
  <c r="E632"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0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<sst xmlns="http://schemas.openxmlformats.org/spreadsheetml/2006/main" count="7382" uniqueCount="4181">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</sst>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6"/>
  <sheetViews>
    <sheetView tabSelected="1"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Translations!$B$5</f>
        <v>Table of contents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5"/>
      <c r="C3" s="1106"/>
      <c r="D3" s="1107"/>
      <c r="E3" s="1100"/>
      <c r="F3" s="1100"/>
      <c r="G3" s="1100"/>
      <c r="H3" s="1100"/>
      <c r="I3" s="1100"/>
      <c r="J3" s="1100"/>
      <c r="K3" s="1100"/>
      <c r="L3" s="1100"/>
      <c r="M3" s="1100"/>
      <c r="N3" s="1100"/>
    </row>
    <row r="4" spans="1:21" ht="14.1" customHeight="1" thickBot="1" x14ac:dyDescent="0.3">
      <c r="B4" s="1108"/>
      <c r="C4" s="1109"/>
      <c r="D4" s="1110"/>
      <c r="E4" s="1100"/>
      <c r="F4" s="1100"/>
      <c r="G4" s="1100"/>
      <c r="H4" s="1100"/>
      <c r="I4" s="1100"/>
      <c r="J4" s="1100"/>
      <c r="K4" s="1100"/>
      <c r="L4" s="1100"/>
      <c r="M4" s="1100"/>
      <c r="N4" s="1100"/>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096" t="str">
        <f ca="1">HYPERLINK("#"&amp;S8,INDIRECT(S8))</f>
        <v>Sheet "Table of contents"</v>
      </c>
      <c r="E8" s="1097"/>
      <c r="F8" s="1097"/>
      <c r="G8" s="1097"/>
      <c r="H8" s="1097"/>
      <c r="I8" s="1097"/>
      <c r="J8" s="1097"/>
      <c r="K8" s="1097"/>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096" t="str">
        <f ca="1">HYPERLINK("#"&amp;S10,INDIRECT(S10))</f>
        <v>Sheet "Guidelines &amp; conditions"</v>
      </c>
      <c r="E10" s="1097"/>
      <c r="F10" s="1097"/>
      <c r="G10" s="1097"/>
      <c r="H10" s="1097"/>
      <c r="I10" s="1097"/>
      <c r="J10" s="1097"/>
      <c r="K10" s="1097"/>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096" t="str">
        <f ca="1">HYPERLINK("#"&amp;S12,INDIRECT(S12))</f>
        <v>Sheet "Code Lists"</v>
      </c>
      <c r="E12" s="1097"/>
      <c r="F12" s="1097"/>
      <c r="G12" s="1097"/>
      <c r="H12" s="1097"/>
      <c r="I12" s="1097"/>
      <c r="J12" s="1097"/>
      <c r="K12" s="1097"/>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096" t="str">
        <f ca="1">HYPERLINK("#"&amp;S14,INDIRECT(S14))</f>
        <v xml:space="preserve">Sheet "A_InstData" - General information, production processes and purchased precursors </v>
      </c>
      <c r="E14" s="1097"/>
      <c r="F14" s="1097"/>
      <c r="G14" s="1097"/>
      <c r="H14" s="1097"/>
      <c r="I14" s="1097"/>
      <c r="J14" s="1097"/>
      <c r="K14" s="1097"/>
      <c r="P14" s="107"/>
      <c r="R14" s="96"/>
      <c r="S14" s="394" t="str">
        <f ca="1">ADDRESS(6,5,,,T14)</f>
        <v>A_InstData!$E$6</v>
      </c>
      <c r="T14" s="104" t="str">
        <f ca="1">A_InstData!$U$2</f>
        <v>A_InstData</v>
      </c>
      <c r="U14" s="104"/>
    </row>
    <row r="15" spans="1:21" ht="12.75" customHeight="1" x14ac:dyDescent="0.25">
      <c r="C15" s="106"/>
      <c r="D15" s="108">
        <v>1</v>
      </c>
      <c r="E15" s="1098" t="str">
        <f ca="1">HYPERLINK("#"&amp;S15,INDIRECT(S15))</f>
        <v>Reporting period</v>
      </c>
      <c r="F15" s="1097"/>
      <c r="G15" s="1097"/>
      <c r="H15" s="1097"/>
      <c r="I15" s="1097"/>
      <c r="J15" s="1097"/>
      <c r="K15" s="1097"/>
      <c r="S15" s="395" t="str">
        <f ca="1">ADDRESS(MATCH(D15,INDIRECT("'"&amp; T15 &amp; "'!A:A")),4,,,T15)</f>
        <v>A_InstData!$D$9</v>
      </c>
      <c r="T15" s="96" t="str">
        <f ca="1">T14</f>
        <v>A_InstData</v>
      </c>
    </row>
    <row r="16" spans="1:21" ht="12.75" customHeight="1" x14ac:dyDescent="0.25">
      <c r="C16" s="106"/>
      <c r="D16" s="108">
        <v>2</v>
      </c>
      <c r="E16" s="1098" t="str">
        <f ca="1">HYPERLINK("#"&amp;S16,INDIRECT(S16))</f>
        <v>About the installation</v>
      </c>
      <c r="F16" s="1097"/>
      <c r="G16" s="1097"/>
      <c r="H16" s="1097"/>
      <c r="I16" s="1097"/>
      <c r="J16" s="1097"/>
      <c r="K16" s="1097"/>
      <c r="S16" s="395" t="str">
        <f ca="1">ADDRESS(MATCH(D16,INDIRECT("'"&amp; T16 &amp; "'!A:A")),4,,,T16)</f>
        <v>A_InstData!$D$17</v>
      </c>
      <c r="T16" s="96" t="str">
        <f ca="1">T15</f>
        <v>A_InstData</v>
      </c>
    </row>
    <row r="17" spans="1:21" ht="12.75" customHeight="1" x14ac:dyDescent="0.25">
      <c r="C17" s="106"/>
      <c r="D17" s="108">
        <v>3</v>
      </c>
      <c r="E17" s="1098" t="str">
        <f ca="1">HYPERLINK("#"&amp;S17,INDIRECT(S17))</f>
        <v>Verifier of the report – only if available and not required during transitional period</v>
      </c>
      <c r="F17" s="1097"/>
      <c r="G17" s="1097"/>
      <c r="H17" s="1097"/>
      <c r="I17" s="1097"/>
      <c r="J17" s="1097"/>
      <c r="K17" s="1097"/>
      <c r="S17" s="395" t="str">
        <f ca="1">ADDRESS(MATCH(D17,INDIRECT("'"&amp; T17 &amp; "'!A:A")),4,,,T17)</f>
        <v>A_InstData!$D$34</v>
      </c>
      <c r="T17" s="96" t="str">
        <f ca="1">T16</f>
        <v>A_InstData</v>
      </c>
    </row>
    <row r="18" spans="1:21" ht="12.75" customHeight="1" x14ac:dyDescent="0.25">
      <c r="C18" s="106"/>
      <c r="D18" s="108">
        <v>4</v>
      </c>
      <c r="E18" s="1098" t="str">
        <f ca="1">HYPERLINK("#"&amp;S18,INDIRECT(S18))</f>
        <v>Aggregated goods categories and relevant production processes</v>
      </c>
      <c r="F18" s="1097"/>
      <c r="G18" s="1097"/>
      <c r="H18" s="1097"/>
      <c r="I18" s="1097"/>
      <c r="J18" s="1097"/>
      <c r="K18" s="1097"/>
      <c r="S18" s="395" t="str">
        <f ca="1">ADDRESS(MATCH(D18,INDIRECT("'"&amp; T18 &amp; "'!A:A")),4,,,T18)</f>
        <v>A_InstData!$D$55</v>
      </c>
      <c r="T18" s="96" t="str">
        <f ca="1">T17</f>
        <v>A_InstData</v>
      </c>
    </row>
    <row r="19" spans="1:21" ht="12.75" customHeight="1" x14ac:dyDescent="0.25">
      <c r="C19" s="106"/>
      <c r="D19" s="108">
        <v>5</v>
      </c>
      <c r="E19" s="1098" t="str">
        <f ca="1">HYPERLINK("#"&amp;S19,INDIRECT(S19))</f>
        <v>Purchased precursors</v>
      </c>
      <c r="F19" s="1097"/>
      <c r="G19" s="1097"/>
      <c r="H19" s="1097"/>
      <c r="I19" s="1097"/>
      <c r="J19" s="1097"/>
      <c r="K19" s="1097"/>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096" t="str">
        <f ca="1">HYPERLINK("#"&amp;S21,INDIRECT(S21))</f>
        <v>Sheet "B_EmInst" - Installation's emission at source stream and emission source level</v>
      </c>
      <c r="E21" s="1097"/>
      <c r="F21" s="1097"/>
      <c r="G21" s="1097"/>
      <c r="H21" s="1097"/>
      <c r="I21" s="1097"/>
      <c r="J21" s="1097"/>
      <c r="K21" s="1097"/>
      <c r="P21" s="107"/>
      <c r="R21" s="104"/>
      <c r="S21" s="394" t="str">
        <f ca="1">ADDRESS(6,4,,,T21)</f>
        <v>B_EmInst!$D$6</v>
      </c>
      <c r="T21" s="104" t="str">
        <f ca="1">B_EmInst!$BD$2</f>
        <v>B_EmInst</v>
      </c>
      <c r="U21" s="104"/>
    </row>
    <row r="22" spans="1:21" ht="12.75" customHeight="1" x14ac:dyDescent="0.25">
      <c r="C22" s="106"/>
      <c r="D22" s="108">
        <v>1</v>
      </c>
      <c r="E22" s="1099" t="str">
        <f ca="1">HYPERLINK("#"&amp;S22,INDIRECT(S22))</f>
        <v>Source Streams (excluding PFC emissions)</v>
      </c>
      <c r="F22" s="1097"/>
      <c r="G22" s="1097"/>
      <c r="H22" s="1097"/>
      <c r="I22" s="1097"/>
      <c r="J22" s="1097"/>
      <c r="K22" s="1097"/>
      <c r="S22" s="395" t="str">
        <f ca="1">ADDRESS(MATCH(D22,INDIRECT("'"&amp; T22 &amp; "'!A:A")),4,,,T22)</f>
        <v>B_EmInst!$D$12</v>
      </c>
      <c r="T22" s="96" t="str">
        <f ca="1">T21</f>
        <v>B_EmInst</v>
      </c>
    </row>
    <row r="23" spans="1:21" ht="12.75" customHeight="1" x14ac:dyDescent="0.25">
      <c r="C23" s="106"/>
      <c r="D23" s="108">
        <v>2</v>
      </c>
      <c r="E23" s="1099" t="str">
        <f ca="1">HYPERLINK("#"&amp;S23,INDIRECT(S23))</f>
        <v>PFC Emissions</v>
      </c>
      <c r="F23" s="1097"/>
      <c r="G23" s="1097"/>
      <c r="H23" s="1097"/>
      <c r="I23" s="1097"/>
      <c r="J23" s="1097"/>
      <c r="K23" s="1097"/>
      <c r="S23" s="395" t="str">
        <f ca="1">ADDRESS(MATCH(D23,INDIRECT("'"&amp; T23 &amp; "'!A:A")),4,,,T23)</f>
        <v>B_EmInst!$D$95</v>
      </c>
      <c r="T23" s="96" t="str">
        <f ca="1">T22</f>
        <v>B_EmInst</v>
      </c>
    </row>
    <row r="24" spans="1:21" ht="12.75" customHeight="1" x14ac:dyDescent="0.25">
      <c r="C24" s="106"/>
      <c r="D24" s="108">
        <v>3</v>
      </c>
      <c r="E24" s="1099" t="str">
        <f ca="1">HYPERLINK("#"&amp;S24,INDIRECT(S24))</f>
        <v>Emissions Sources (Measurement-Based Approaches)</v>
      </c>
      <c r="F24" s="1097"/>
      <c r="G24" s="1097"/>
      <c r="H24" s="1097"/>
      <c r="I24" s="1097"/>
      <c r="J24" s="1097"/>
      <c r="K24" s="1097"/>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096" t="str">
        <f ca="1">HYPERLINK("#"&amp;S26,INDIRECT(S26))</f>
        <v>Sheet "C_Emissions&amp;Energy" - Installation-level GHG emissions and energy consumption</v>
      </c>
      <c r="E26" s="1096"/>
      <c r="F26" s="1096"/>
      <c r="G26" s="1096"/>
      <c r="H26" s="1096"/>
      <c r="I26" s="1096"/>
      <c r="J26" s="1096"/>
      <c r="K26" s="1096"/>
      <c r="P26" s="107"/>
      <c r="R26" s="104"/>
      <c r="S26" s="394" t="str">
        <f ca="1">ADDRESS(6,5,,,T26)</f>
        <v>'C_Emissions&amp;Energy'!$E$6</v>
      </c>
      <c r="T26" s="104" t="str">
        <f ca="1">'C_Emissions&amp;Energy'!$U$2</f>
        <v>C_Emissions&amp;Energy</v>
      </c>
      <c r="U26" s="104"/>
    </row>
    <row r="27" spans="1:21" ht="12.75" customHeight="1" x14ac:dyDescent="0.25">
      <c r="C27" s="106"/>
      <c r="D27" s="108">
        <v>1</v>
      </c>
      <c r="E27" s="1099" t="str">
        <f ca="1">HYPERLINK("#"&amp;S27,INDIRECT(S27))</f>
        <v>Fuel balance</v>
      </c>
      <c r="F27" s="1097"/>
      <c r="G27" s="1097"/>
      <c r="H27" s="1097"/>
      <c r="I27" s="1097"/>
      <c r="J27" s="1097"/>
      <c r="K27" s="1097"/>
      <c r="S27" s="395" t="str">
        <f ca="1">ADDRESS(MATCH(D27,INDIRECT("'"&amp; T27 &amp; "'!A:A")),4,,,T27)</f>
        <v>'C_Emissions&amp;Energy'!$D$8</v>
      </c>
      <c r="T27" s="96" t="str">
        <f ca="1">T26</f>
        <v>C_Emissions&amp;Energy</v>
      </c>
    </row>
    <row r="28" spans="1:21" ht="12.75" customHeight="1" x14ac:dyDescent="0.25">
      <c r="C28" s="106"/>
      <c r="D28" s="108">
        <v>2</v>
      </c>
      <c r="E28" s="1099" t="str">
        <f ca="1">HYPERLINK("#"&amp;S28,INDIRECT(S28))</f>
        <v>Greenhouse gas emissions balance &amp; information on data quality</v>
      </c>
      <c r="F28" s="1097"/>
      <c r="G28" s="1097"/>
      <c r="H28" s="1097"/>
      <c r="I28" s="1097"/>
      <c r="J28" s="1097"/>
      <c r="K28" s="1097"/>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096" t="str">
        <f ca="1">HYPERLINK("#"&amp;S30,INDIRECT(S30))</f>
        <v>Sheet "D_Processes" - Production level and attributed emissions for SEE calculation</v>
      </c>
      <c r="E30" s="1097"/>
      <c r="F30" s="1097"/>
      <c r="G30" s="1097"/>
      <c r="H30" s="1097"/>
      <c r="I30" s="1097"/>
      <c r="J30" s="1097"/>
      <c r="K30" s="1097"/>
      <c r="P30" s="107"/>
      <c r="R30" s="104"/>
      <c r="S30" s="394" t="str">
        <f ca="1">ADDRESS(7,5,,,T30)</f>
        <v>D_Processes!$E$7</v>
      </c>
      <c r="T30" s="104" t="str">
        <f ca="1">D_Processes!$U$2</f>
        <v>D_Processes</v>
      </c>
      <c r="U30" s="104"/>
    </row>
    <row r="31" spans="1:21" ht="12.75" customHeight="1" x14ac:dyDescent="0.25">
      <c r="C31" s="106"/>
      <c r="D31" s="108">
        <v>1</v>
      </c>
      <c r="E31" s="1099" t="str">
        <f ca="1">HYPERLINK("#"&amp;S31,INDIRECT(S31))</f>
        <v>Data input for the determination of the specific embedded emissions</v>
      </c>
      <c r="F31" s="1097"/>
      <c r="G31" s="1097"/>
      <c r="H31" s="1097"/>
      <c r="I31" s="1097"/>
      <c r="J31" s="1097"/>
      <c r="K31" s="1097"/>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096" t="str">
        <f ca="1">HYPERLINK("#"&amp;S33,INDIRECT(S33))</f>
        <v>Sheet "E_PurchPrec" - Purchased precursors for SEE calculation</v>
      </c>
      <c r="E33" s="1097"/>
      <c r="F33" s="1097"/>
      <c r="G33" s="1097"/>
      <c r="H33" s="1097"/>
      <c r="I33" s="1097"/>
      <c r="J33" s="1097"/>
      <c r="K33" s="1097"/>
      <c r="S33" s="394" t="str">
        <f ca="1">ADDRESS(7,5,,,T33)</f>
        <v>E_PurchPrec!$E$7</v>
      </c>
      <c r="T33" s="104" t="str">
        <f ca="1">E_PurchPrec!$U$2</f>
        <v>E_PurchPrec</v>
      </c>
    </row>
    <row r="34" spans="3:20" ht="12.75" customHeight="1" x14ac:dyDescent="0.25">
      <c r="C34" s="106"/>
      <c r="D34" s="108">
        <v>1</v>
      </c>
      <c r="E34" s="1099" t="str">
        <f ca="1">HYPERLINK("#"&amp;S34,INDIRECT(S34))</f>
        <v>Data input for the determination of the specific embedded emissions</v>
      </c>
      <c r="F34" s="1097"/>
      <c r="G34" s="1097"/>
      <c r="H34" s="1097"/>
      <c r="I34" s="1097"/>
      <c r="J34" s="1097"/>
      <c r="K34" s="1097"/>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096" t="str">
        <f ca="1">HYPERLINK("#"&amp;S36,INDIRECT(S36))</f>
        <v>Sheet "F_Tools" - Tools for facilitating reporting</v>
      </c>
      <c r="E36" s="1097"/>
      <c r="F36" s="1097"/>
      <c r="G36" s="1097"/>
      <c r="H36" s="1097"/>
      <c r="I36" s="1097"/>
      <c r="J36" s="1097"/>
      <c r="K36" s="1097"/>
      <c r="S36" s="394" t="str">
        <f ca="1">ADDRESS(6,5,,,T36)</f>
        <v>F_Tools!$E$6</v>
      </c>
      <c r="T36" s="104" t="str">
        <f ca="1">F_Tools!$U$2</f>
        <v>F_Tools</v>
      </c>
    </row>
    <row r="37" spans="3:20" ht="12.75" customHeight="1" x14ac:dyDescent="0.25">
      <c r="C37" s="106"/>
      <c r="D37" s="108">
        <v>1</v>
      </c>
      <c r="E37" s="1099" t="str">
        <f ca="1">HYPERLINK("#"&amp;S37,INDIRECT(S37))</f>
        <v>Cogeneration Tool</v>
      </c>
      <c r="F37" s="1097"/>
      <c r="G37" s="1097"/>
      <c r="H37" s="1097"/>
      <c r="I37" s="1097"/>
      <c r="J37" s="1097"/>
      <c r="K37" s="1097"/>
      <c r="S37" s="395" t="str">
        <f ca="1">ADDRESS(MATCH(D37,INDIRECT("'"&amp; T37 &amp; "'!A:A")),4,,,T37)</f>
        <v>F_Tools!$D$8</v>
      </c>
      <c r="T37" s="96" t="str">
        <f ca="1">T36</f>
        <v>F_Tools</v>
      </c>
    </row>
    <row r="38" spans="3:20" ht="12.75" customHeight="1" x14ac:dyDescent="0.25">
      <c r="D38" s="108">
        <v>2</v>
      </c>
      <c r="E38" s="1099" t="str">
        <f ca="1">HYPERLINK("#"&amp;S38,INDIRECT(S38))</f>
        <v>Tool to calculate the carbon price due</v>
      </c>
      <c r="F38" s="1097"/>
      <c r="G38" s="1097"/>
      <c r="H38" s="1097"/>
      <c r="I38" s="1097"/>
      <c r="J38" s="1097"/>
      <c r="K38" s="1097"/>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096" t="str">
        <f ca="1">HYPERLINK("#"&amp;S40,INDIRECT(S40))</f>
        <v>Sheet "G_FurtherGuidance" - Further guidance on specific sections in this template</v>
      </c>
      <c r="E40" s="1097"/>
      <c r="F40" s="1097"/>
      <c r="G40" s="1097"/>
      <c r="H40" s="1097"/>
      <c r="I40" s="1097"/>
      <c r="J40" s="1097"/>
      <c r="K40" s="1097"/>
      <c r="S40" s="394" t="str">
        <f ca="1">ADDRESS(6,5,,,T40)</f>
        <v>G_FurtherGuidance!$E$6</v>
      </c>
      <c r="T40" s="104" t="str">
        <f ca="1">G_FurtherGuidance!$U$2</f>
        <v>G_FurtherGuidance</v>
      </c>
    </row>
    <row r="41" spans="3:20" ht="12.75" customHeight="1" x14ac:dyDescent="0.25">
      <c r="C41" s="106"/>
      <c r="D41" s="108">
        <v>1</v>
      </c>
      <c r="E41" s="1099" t="str">
        <f ca="1">HYPERLINK("#"&amp;S41,INDIRECT(S41))</f>
        <v>General guidance</v>
      </c>
      <c r="F41" s="1097"/>
      <c r="G41" s="1097"/>
      <c r="H41" s="1097"/>
      <c r="I41" s="1097"/>
      <c r="J41" s="1097"/>
      <c r="K41" s="1097"/>
      <c r="S41" s="395" t="str">
        <f ca="1">ADDRESS(MATCH(D41,INDIRECT("'"&amp; T41 &amp; "'!A:A")),4,,,T41)</f>
        <v>G_FurtherGuidance!$D$8</v>
      </c>
      <c r="T41" s="96" t="str">
        <f ca="1">T40</f>
        <v>G_FurtherGuidance</v>
      </c>
    </row>
    <row r="42" spans="3:20" ht="12.75" customHeight="1" x14ac:dyDescent="0.25">
      <c r="D42" s="108">
        <v>2</v>
      </c>
      <c r="E42" s="1099" t="str">
        <f ca="1">HYPERLINK("#"&amp;S42,INDIRECT(S42))</f>
        <v>Source streams and emission sources</v>
      </c>
      <c r="F42" s="1097"/>
      <c r="G42" s="1097"/>
      <c r="H42" s="1097"/>
      <c r="I42" s="1097"/>
      <c r="J42" s="1097"/>
      <c r="K42" s="1097"/>
      <c r="S42" s="395" t="str">
        <f ca="1">ADDRESS(MATCH(D42,INDIRECT("'"&amp; T42 &amp; "'!A:A")),4,,,T42)</f>
        <v>G_FurtherGuidance!$D$17</v>
      </c>
      <c r="T42" s="96" t="str">
        <f ca="1">T41</f>
        <v>G_FurtherGuidance</v>
      </c>
    </row>
    <row r="43" spans="3:20" ht="12.75" customHeight="1" x14ac:dyDescent="0.25">
      <c r="D43" s="108">
        <v>3</v>
      </c>
      <c r="E43" s="1099" t="str">
        <f ca="1">HYPERLINK("#"&amp;S43,INDIRECT(S43))</f>
        <v>Attribution of emissions to production processes</v>
      </c>
      <c r="F43" s="1097"/>
      <c r="G43" s="1097"/>
      <c r="H43" s="1097"/>
      <c r="I43" s="1097"/>
      <c r="J43" s="1097"/>
      <c r="K43" s="1097"/>
      <c r="S43" s="395" t="str">
        <f ca="1">ADDRESS(MATCH(D43,INDIRECT("'"&amp; T43 &amp; "'!A:A")),4,,,T43)</f>
        <v>G_FurtherGuidance!$D$65</v>
      </c>
      <c r="T43" s="96" t="str">
        <f ca="1">T42</f>
        <v>G_FurtherGuidance</v>
      </c>
    </row>
    <row r="44" spans="3:20" ht="12.75" customHeight="1" x14ac:dyDescent="0.25">
      <c r="D44" s="108">
        <v>4</v>
      </c>
      <c r="E44" s="1099" t="str">
        <f ca="1">HYPERLINK("#"&amp;S44,INDIRECT(S44))</f>
        <v>Summary of products</v>
      </c>
      <c r="F44" s="1097"/>
      <c r="G44" s="1097"/>
      <c r="H44" s="1097"/>
      <c r="I44" s="1097"/>
      <c r="J44" s="1097"/>
      <c r="K44" s="1097"/>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101" t="str">
        <f>Translations!$B$8</f>
        <v>The following two sheets summarise the results at process and product level, respectively:</v>
      </c>
      <c r="E47" s="1101"/>
      <c r="F47" s="1101"/>
      <c r="G47" s="1101"/>
      <c r="H47" s="1101"/>
      <c r="I47" s="1101"/>
      <c r="J47" s="1101"/>
      <c r="K47" s="1101"/>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101" t="str">
        <f>Translations!$B$9</f>
        <v>The following sheet summarises the main information to be communicated to the reporting declarant:</v>
      </c>
      <c r="E51" s="1101"/>
      <c r="F51" s="1101"/>
      <c r="G51" s="1101"/>
      <c r="H51" s="1101"/>
      <c r="I51" s="1101"/>
      <c r="J51" s="1101"/>
      <c r="K51" s="1101"/>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Translations!$B$349</f>
        <v>Further Guidance</v>
      </c>
      <c r="C2" s="1103"/>
      <c r="D2" s="1104"/>
      <c r="E2" s="1111" t="str">
        <f>Translations!$B$6</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5"/>
      <c r="C3" s="1106"/>
      <c r="D3" s="1107"/>
      <c r="E3" s="1100"/>
      <c r="F3" s="1100"/>
      <c r="G3" s="1100" t="str">
        <f>IFERROR(HYPERLINK("#"&amp;ADDRESS(ROW($A$1)+MATCH(R3,$A:$A,0)-1,3),INDEX($R:$R,MATCH(R3,$A:$A,0))),"")</f>
        <v>General guidance</v>
      </c>
      <c r="H3" s="1100"/>
      <c r="I3" s="1100" t="str">
        <f>IFERROR(HYPERLINK("#"&amp;ADDRESS(ROW($A$1)+MATCH(T3,$A:$A,0)-1,3),INDEX($R:$R,MATCH(T3,$A:$A,0))),"")</f>
        <v>Source streams and emission sources</v>
      </c>
      <c r="J3" s="1100"/>
      <c r="K3" s="1100" t="str">
        <f>IFERROR(HYPERLINK("#"&amp;ADDRESS(ROW($A$1)+MATCH(V3,$A:$A,0)-1,3),INDEX($R:$R,MATCH(V3,$A:$A,0))),"")</f>
        <v>Attribution of emissions to production processes</v>
      </c>
      <c r="L3" s="1100"/>
      <c r="M3" s="1100" t="str">
        <f>IFERROR(HYPERLINK("#"&amp;ADDRESS(ROW($A$1)+MATCH(X3,$A:$A,0)-1,3),INDEX($R:$R,MATCH(X3,$A:$A,0))),"")</f>
        <v>Summary of products</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33"/>
      <c r="F10" s="1234"/>
      <c r="G10" s="1234"/>
      <c r="H10" s="1234"/>
      <c r="I10" s="1234"/>
      <c r="J10" s="1234"/>
      <c r="K10" s="1234"/>
      <c r="L10" s="1234"/>
      <c r="M10" s="1234"/>
      <c r="N10" s="1234"/>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33" t="str">
        <f>Translations!$B$354</f>
        <v>You can also find further guidance, including examples, in the guidance document published on the European Commission's website, which can be found here:</v>
      </c>
      <c r="F13" s="1234"/>
      <c r="G13" s="1234"/>
      <c r="H13" s="1234"/>
      <c r="I13" s="1234"/>
      <c r="J13" s="1234"/>
      <c r="K13" s="1234"/>
      <c r="L13" s="1234"/>
      <c r="M13" s="1234"/>
      <c r="N13" s="1234"/>
    </row>
    <row r="14" spans="1:24" ht="12.75" customHeight="1" x14ac:dyDescent="0.2">
      <c r="C14" s="344"/>
      <c r="D14" s="391"/>
      <c r="E14" s="1263" t="s">
        <v>4180</v>
      </c>
      <c r="F14" s="1264"/>
      <c r="G14" s="1264"/>
      <c r="H14" s="1264"/>
      <c r="I14" s="1264"/>
      <c r="J14" s="1264"/>
      <c r="K14" s="1264"/>
      <c r="L14" s="1264"/>
      <c r="M14" s="1264"/>
      <c r="N14" s="1264"/>
    </row>
    <row r="15" spans="1:24" ht="5.0999999999999996" customHeight="1" x14ac:dyDescent="0.2">
      <c r="C15" s="344"/>
      <c r="D15" s="391"/>
      <c r="E15" s="1233"/>
      <c r="F15" s="1234"/>
      <c r="G15" s="1234"/>
      <c r="H15" s="1234"/>
      <c r="I15" s="1234"/>
      <c r="J15" s="1234"/>
      <c r="K15" s="1234"/>
      <c r="L15" s="1234"/>
      <c r="M15" s="1234"/>
      <c r="N15" s="1234"/>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33"/>
      <c r="F19" s="1234"/>
      <c r="G19" s="1234"/>
      <c r="H19" s="1234"/>
      <c r="I19" s="1234"/>
      <c r="J19" s="1234"/>
      <c r="K19" s="1234"/>
      <c r="L19" s="1234"/>
      <c r="M19" s="1234"/>
      <c r="N19" s="1234"/>
    </row>
    <row r="20" spans="1:23" ht="12.75" customHeight="1" x14ac:dyDescent="0.2">
      <c r="C20" s="344"/>
      <c r="D20" s="390"/>
      <c r="E20" s="1233" t="str">
        <f>Translations!$B$355</f>
        <v>In sheet "B_EmInst" the energy content and the greenhouse gas (GHG) emissions are calculated for each source stream and emission source.</v>
      </c>
      <c r="F20" s="1234"/>
      <c r="G20" s="1234"/>
      <c r="H20" s="1234"/>
      <c r="I20" s="1234"/>
      <c r="J20" s="1234"/>
      <c r="K20" s="1234"/>
      <c r="L20" s="1234"/>
      <c r="M20" s="1234"/>
      <c r="N20" s="1234"/>
    </row>
    <row r="21" spans="1:23" ht="12.75" customHeight="1" x14ac:dyDescent="0.2">
      <c r="C21" s="344"/>
      <c r="D21" s="391"/>
      <c r="E21" s="1233" t="str">
        <f>Translations!$B$356</f>
        <v>At the top of each block in that sheet you can find examples on how to complete data inputs in order to calculate the corresponding emissions for each source stream and emission source.</v>
      </c>
      <c r="F21" s="1234"/>
      <c r="G21" s="1234"/>
      <c r="H21" s="1234"/>
      <c r="I21" s="1234"/>
      <c r="J21" s="1234"/>
      <c r="K21" s="1234"/>
      <c r="L21" s="1234"/>
      <c r="M21" s="1234"/>
      <c r="N21" s="1234"/>
    </row>
    <row r="22" spans="1:23" ht="12.75" customHeight="1" x14ac:dyDescent="0.2">
      <c r="C22" s="344"/>
      <c r="D22" s="391"/>
      <c r="E22" s="1233" t="str">
        <f>Translations!$B$357</f>
        <v>Guidance on each parameter below aims to help you with filling all input fields in sheet "B_EmInst".</v>
      </c>
      <c r="F22" s="1234"/>
      <c r="G22" s="1234"/>
      <c r="H22" s="1234"/>
      <c r="I22" s="1234"/>
      <c r="J22" s="1234"/>
      <c r="K22" s="1234"/>
      <c r="L22" s="1234"/>
      <c r="M22" s="1234"/>
      <c r="N22" s="1234"/>
    </row>
    <row r="23" spans="1:23" ht="5.0999999999999996" customHeight="1" x14ac:dyDescent="0.2">
      <c r="C23" s="344"/>
      <c r="D23" s="391"/>
      <c r="E23" s="1233"/>
      <c r="F23" s="1234"/>
      <c r="G23" s="1234"/>
      <c r="H23" s="1234"/>
      <c r="I23" s="1234"/>
      <c r="J23" s="1234"/>
      <c r="K23" s="1234"/>
      <c r="L23" s="1234"/>
      <c r="M23" s="1234"/>
      <c r="N23" s="1234"/>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65" t="str">
        <f ca="1">HYPERLINK("#"&amp;S25,CONST_LinkFromGuidance)</f>
        <v>Please click on this link if you want to go back to the relevant section for data entry.</v>
      </c>
      <c r="F25" s="1265"/>
      <c r="G25" s="1265"/>
      <c r="H25" s="1265"/>
      <c r="I25" s="1265"/>
      <c r="J25" s="1265"/>
      <c r="K25" s="1265"/>
      <c r="L25" s="1265"/>
      <c r="M25" s="1265"/>
      <c r="N25" s="1265"/>
      <c r="R25" s="96" t="s">
        <v>3055</v>
      </c>
      <c r="S25" s="123" t="str">
        <f ca="1">ADDRESS(17,4,,,B_EmInst!$BD$2)</f>
        <v>B_EmInst!$D$17</v>
      </c>
    </row>
    <row r="26" spans="1:23" ht="5.0999999999999996" customHeight="1" x14ac:dyDescent="0.25">
      <c r="W26" s="111"/>
    </row>
    <row r="27" spans="1:23" ht="25.5" customHeight="1" x14ac:dyDescent="0.2">
      <c r="D27" s="110"/>
      <c r="E27" s="1254" t="str">
        <f>Translations!$B$358</f>
        <v>Source streams (excluding PFC emissions)</v>
      </c>
      <c r="F27" s="1254"/>
      <c r="G27" s="1254"/>
      <c r="H27" s="1254"/>
      <c r="I27" s="1254"/>
      <c r="J27" s="1254"/>
      <c r="K27" s="1254"/>
      <c r="L27" s="1254"/>
      <c r="M27" s="1254"/>
      <c r="N27" s="1254"/>
      <c r="S27" s="119"/>
    </row>
    <row r="28" spans="1:23" ht="25.5" customHeight="1" x14ac:dyDescent="0.2">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2">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2">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2">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2">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2">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2">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2">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2">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2">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2">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2">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2">
      <c r="D40" s="110"/>
      <c r="E40" s="1254" t="str">
        <f>Translations!$B$378</f>
        <v>PFC emissions</v>
      </c>
      <c r="F40" s="1254"/>
      <c r="G40" s="1254"/>
      <c r="H40" s="1254"/>
      <c r="I40" s="1254"/>
      <c r="J40" s="1254"/>
      <c r="K40" s="1254"/>
      <c r="L40" s="1254"/>
      <c r="M40" s="1254"/>
      <c r="N40" s="1254"/>
      <c r="S40" s="119"/>
    </row>
    <row r="41" spans="4:19" ht="25.5" customHeight="1" x14ac:dyDescent="0.2">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2">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2">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2">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2">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2">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2">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2">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2">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2">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2">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2">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2">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2">
      <c r="D54" s="110"/>
      <c r="E54" s="1254" t="str">
        <f>Translations!$B$395</f>
        <v>Emission sources | Measurement-based approaches (continuous emission monitoring)</v>
      </c>
      <c r="F54" s="1254"/>
      <c r="G54" s="1254"/>
      <c r="H54" s="1254"/>
      <c r="I54" s="1254"/>
      <c r="J54" s="1254"/>
      <c r="K54" s="1254"/>
      <c r="L54" s="1254"/>
      <c r="M54" s="1254"/>
      <c r="N54" s="1254"/>
      <c r="S54" s="119"/>
    </row>
    <row r="55" spans="4:19" ht="12.75" customHeight="1" x14ac:dyDescent="0.2">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2">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2">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2">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2">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2">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2">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65" t="str">
        <f ca="1">HYPERLINK("#"&amp;S63,CONST_LinkFromGuidance)</f>
        <v>Please click on this link if you want to go back to the relevant section for data entry.</v>
      </c>
      <c r="F63" s="1265"/>
      <c r="G63" s="1265"/>
      <c r="H63" s="1265"/>
      <c r="I63" s="1265"/>
      <c r="J63" s="1265"/>
      <c r="K63" s="1265"/>
      <c r="L63" s="1265"/>
      <c r="M63" s="1265"/>
      <c r="N63" s="1265"/>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33"/>
      <c r="F67" s="1234"/>
      <c r="G67" s="1234"/>
      <c r="H67" s="1234"/>
      <c r="I67" s="1234"/>
      <c r="J67" s="1234"/>
      <c r="K67" s="1234"/>
      <c r="L67" s="1234"/>
      <c r="M67" s="1234"/>
      <c r="N67" s="1234"/>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58"/>
      <c r="G68" s="1258"/>
      <c r="H68" s="1258"/>
      <c r="I68" s="1258"/>
      <c r="J68" s="1258"/>
      <c r="K68" s="1258"/>
      <c r="L68" s="1258"/>
      <c r="M68" s="1258"/>
      <c r="N68" s="1258"/>
    </row>
    <row r="69" spans="1:23" ht="12.75" customHeight="1" x14ac:dyDescent="0.2">
      <c r="C69" s="344"/>
      <c r="D69" s="391"/>
      <c r="E69" s="1233" t="str">
        <f>Translations!$B$408</f>
        <v>Entries in sheet "E_PurchPrec" require similar entries. Further guidance is provided there.</v>
      </c>
      <c r="F69" s="1234"/>
      <c r="G69" s="1234"/>
      <c r="H69" s="1234"/>
      <c r="I69" s="1234"/>
      <c r="J69" s="1234"/>
      <c r="K69" s="1234"/>
      <c r="L69" s="1234"/>
      <c r="M69" s="1234"/>
      <c r="N69" s="1234"/>
    </row>
    <row r="70" spans="1:23" ht="5.0999999999999996" customHeight="1" x14ac:dyDescent="0.2">
      <c r="C70" s="344"/>
      <c r="D70" s="391"/>
      <c r="E70" s="1233"/>
      <c r="F70" s="1234"/>
      <c r="G70" s="1234"/>
      <c r="H70" s="1234"/>
      <c r="I70" s="1234"/>
      <c r="J70" s="1234"/>
      <c r="K70" s="1234"/>
      <c r="L70" s="1234"/>
      <c r="M70" s="1234"/>
      <c r="N70" s="1234"/>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65" t="str">
        <f ca="1">HYPERLINK("#"&amp;S72,CONST_LinkFromGuidance)</f>
        <v>Please click on this link if you want to go back to the relevant section for data entry.</v>
      </c>
      <c r="F72" s="1265"/>
      <c r="G72" s="1265"/>
      <c r="H72" s="1265"/>
      <c r="I72" s="1265"/>
      <c r="J72" s="1265"/>
      <c r="K72" s="1265"/>
      <c r="L72" s="1265"/>
      <c r="M72" s="1265"/>
      <c r="N72" s="1265"/>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2">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2">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2">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2">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2">
      <c r="D79" s="537" t="str">
        <f>Translations!$B$425</f>
        <v>f)</v>
      </c>
      <c r="E79" s="1260"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2">
      <c r="D80" s="537"/>
      <c r="E80" s="1256"/>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2">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2">
      <c r="D82" s="537"/>
      <c r="E82" s="481"/>
      <c r="F82" s="1261"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2">
      <c r="D83" s="537"/>
      <c r="E83" s="481"/>
      <c r="F83" s="1261"/>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25">
      <c r="D84" s="459"/>
      <c r="E84" s="538"/>
      <c r="F84" s="1261"/>
      <c r="G84" s="125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1"/>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2">
      <c r="D86" s="537"/>
      <c r="E86" s="447"/>
      <c r="F86" s="1262"/>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2">
      <c r="D87" s="537" t="str">
        <f>Translations!$B$437</f>
        <v>h)</v>
      </c>
      <c r="E87" s="1260"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2">
      <c r="D88" s="537"/>
      <c r="E88" s="1267"/>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2">
      <c r="D89" s="537"/>
      <c r="E89" s="1267"/>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2">
      <c r="D90" s="537"/>
      <c r="E90" s="1267"/>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2">
      <c r="D91" s="537"/>
      <c r="E91" s="1256"/>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2">
      <c r="D92" s="537" t="str">
        <f>Translations!$B$443</f>
        <v>i)</v>
      </c>
      <c r="E92" s="1260"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2">
      <c r="D93" s="537"/>
      <c r="E93" s="1256"/>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2">
      <c r="D94" s="537" t="str">
        <f>Translations!$B$447</f>
        <v>j)</v>
      </c>
      <c r="E94" s="1260"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2">
      <c r="D95" s="537"/>
      <c r="E95" s="1267"/>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2">
      <c r="D96" s="537"/>
      <c r="E96" s="1267"/>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2">
      <c r="D97" s="537"/>
      <c r="E97" s="1267"/>
      <c r="F97" s="448" t="s">
        <v>610</v>
      </c>
      <c r="G97" s="1210" t="str">
        <f>Translations!$B$451</f>
        <v xml:space="preserve">CO2 emission factor based on specific default values  </v>
      </c>
      <c r="H97" s="1210"/>
      <c r="I97" s="1210"/>
      <c r="J97" s="1210"/>
      <c r="K97" s="1210"/>
      <c r="L97" s="1210"/>
      <c r="M97" s="1210"/>
      <c r="N97" s="1210"/>
      <c r="S97" s="119"/>
    </row>
    <row r="98" spans="1:23" ht="12.75" customHeight="1" x14ac:dyDescent="0.2">
      <c r="D98" s="537"/>
      <c r="E98" s="1267"/>
      <c r="F98" s="446" t="s">
        <v>611</v>
      </c>
      <c r="G98" s="1210" t="str">
        <f>Translations!$B$452</f>
        <v xml:space="preserve">CO2 emission factor based on alternative default value </v>
      </c>
      <c r="H98" s="1210"/>
      <c r="I98" s="1210"/>
      <c r="J98" s="1210"/>
      <c r="K98" s="1210"/>
      <c r="L98" s="1210"/>
      <c r="M98" s="1210"/>
      <c r="N98" s="1210"/>
      <c r="S98" s="119"/>
    </row>
    <row r="99" spans="1:23" ht="12.75" customHeight="1" x14ac:dyDescent="0.2">
      <c r="D99" s="537"/>
      <c r="E99" s="1267"/>
      <c r="F99" s="446" t="s">
        <v>612</v>
      </c>
      <c r="G99" s="1210" t="str">
        <f>Translations!$B$453</f>
        <v>CO2 emission factor based on reliable data demonstrated by the importer</v>
      </c>
      <c r="H99" s="1210"/>
      <c r="I99" s="1210"/>
      <c r="J99" s="1210"/>
      <c r="K99" s="1210"/>
      <c r="L99" s="1210"/>
      <c r="M99" s="1210"/>
      <c r="N99" s="1210"/>
      <c r="S99" s="119"/>
    </row>
    <row r="100" spans="1:23" ht="12.75" customHeight="1" x14ac:dyDescent="0.2">
      <c r="D100" s="537"/>
      <c r="E100" s="1267"/>
      <c r="F100" s="446" t="s">
        <v>613</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2">
      <c r="D101" s="537"/>
      <c r="E101" s="1256"/>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2">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65" t="str">
        <f ca="1">HYPERLINK("#"&amp;S104,CONST_LinkFromGuidance)</f>
        <v>Please click on this link if you want to go back to the relevant section for data entry.</v>
      </c>
      <c r="F104" s="1265"/>
      <c r="G104" s="1265"/>
      <c r="H104" s="1265"/>
      <c r="I104" s="1265"/>
      <c r="J104" s="1265"/>
      <c r="K104" s="1265"/>
      <c r="L104" s="1265"/>
      <c r="M104" s="1265"/>
      <c r="N104" s="1265"/>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33" t="str">
        <f>Translations!$B$461</f>
        <v>Please find below the detailed guidance on how to complete the sheet "Summary_Products".</v>
      </c>
      <c r="F109" s="1234"/>
      <c r="G109" s="1234"/>
      <c r="H109" s="1234"/>
      <c r="I109" s="1234"/>
      <c r="J109" s="1234"/>
      <c r="K109" s="1234"/>
      <c r="L109" s="1234"/>
      <c r="M109" s="1234"/>
      <c r="N109" s="1234"/>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58"/>
      <c r="G110" s="1258"/>
      <c r="H110" s="1258"/>
      <c r="I110" s="1258"/>
      <c r="J110" s="1258"/>
      <c r="K110" s="1258"/>
      <c r="L110" s="1258"/>
      <c r="M110" s="1258"/>
      <c r="N110" s="1258"/>
    </row>
    <row r="111" spans="1:23" ht="25.5" customHeight="1" x14ac:dyDescent="0.2">
      <c r="C111" s="344"/>
      <c r="D111" s="390"/>
      <c r="E111" s="1233" t="str">
        <f>Translations!$B$463</f>
        <v>The information provided there should be for each type of good imported into the EU. The type of goods should be listed as disaggregated as possible, i.e. splitting type of goods by their CN codes using as many digits as possible.</v>
      </c>
      <c r="F111" s="1259"/>
      <c r="G111" s="1259"/>
      <c r="H111" s="1259"/>
      <c r="I111" s="1259"/>
      <c r="J111" s="1259"/>
      <c r="K111" s="1259"/>
      <c r="L111" s="1259"/>
      <c r="M111" s="1259"/>
      <c r="N111" s="1259"/>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33" t="str">
        <f>Translations!$B$465</f>
        <v>An example for how to complete a row is provided at the top of the table in sheet "Summary_Products".</v>
      </c>
      <c r="F113" s="1259"/>
      <c r="G113" s="1259"/>
      <c r="H113" s="1259"/>
      <c r="I113" s="1259"/>
      <c r="J113" s="1259"/>
      <c r="K113" s="1259"/>
      <c r="L113" s="1259"/>
      <c r="M113" s="1259"/>
      <c r="N113" s="1259"/>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65" t="str">
        <f ca="1">HYPERLINK("#"&amp;S116,CONST_LinkFromGuidance)</f>
        <v>Please click on this link if you want to go back to the relevant section for data entry.</v>
      </c>
      <c r="F116" s="1265"/>
      <c r="G116" s="1265"/>
      <c r="H116" s="1265"/>
      <c r="I116" s="1265"/>
      <c r="J116" s="1265"/>
      <c r="K116" s="1265"/>
      <c r="L116" s="1265"/>
      <c r="M116" s="1265"/>
      <c r="N116" s="1265"/>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4" t="str">
        <f>Translations!$B$466</f>
        <v>General parameters</v>
      </c>
      <c r="F118" s="1254"/>
      <c r="G118" s="1254"/>
      <c r="H118" s="1254"/>
      <c r="I118" s="1254"/>
      <c r="J118" s="1254"/>
      <c r="K118" s="1254"/>
      <c r="L118" s="1254"/>
      <c r="M118" s="1254"/>
      <c r="N118" s="1254"/>
      <c r="S118" s="119"/>
    </row>
    <row r="119" spans="3:19" ht="38.25" customHeight="1" x14ac:dyDescent="0.2">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2">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2">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2">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2">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2">
      <c r="D124" s="459"/>
      <c r="E124" s="445" t="str">
        <f>Translations!$B$475</f>
        <v>Embedded electricity</v>
      </c>
      <c r="F124" s="449"/>
      <c r="G124" s="1260" t="str">
        <f>Translations!$B$476</f>
        <v>Specific embedded electricity consumption of the production process, i.e. including any embedded electricity consumption in other production processes within the installation (i.e. excl. from purchased precursors).</v>
      </c>
      <c r="H124" s="1260"/>
      <c r="I124" s="1260"/>
      <c r="J124" s="1260"/>
      <c r="K124" s="1260"/>
      <c r="L124" s="1260"/>
      <c r="M124" s="1260"/>
      <c r="N124" s="1260"/>
      <c r="S124" s="119"/>
    </row>
    <row r="125" spans="3:19" ht="25.5" customHeight="1" x14ac:dyDescent="0.2">
      <c r="D125" s="459"/>
      <c r="E125" s="1254" t="str">
        <f>Translations!$B$477</f>
        <v>Special parameters for certain aggregated good types</v>
      </c>
      <c r="F125" s="1254"/>
      <c r="G125" s="1254"/>
      <c r="H125" s="1254"/>
      <c r="I125" s="1254"/>
      <c r="J125" s="1254"/>
      <c r="K125" s="1254"/>
      <c r="L125" s="1254"/>
      <c r="M125" s="1254"/>
      <c r="N125" s="1254"/>
      <c r="S125" s="119"/>
    </row>
    <row r="126" spans="3:19" ht="25.5" customHeight="1" x14ac:dyDescent="0.2">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2">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2">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2">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2">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2">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2">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2">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2">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2">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2">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2">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2">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2">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2">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2">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2">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2">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2">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2">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2">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2">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2">
      <c r="D148" s="459"/>
      <c r="E148" s="1254" t="str">
        <f>Translations!$B$522</f>
        <v>Information on carbon price due</v>
      </c>
      <c r="F148" s="1254"/>
      <c r="G148" s="1254"/>
      <c r="H148" s="1254"/>
      <c r="I148" s="1254"/>
      <c r="J148" s="1254"/>
      <c r="K148" s="1254"/>
      <c r="L148" s="1254"/>
      <c r="M148" s="1254"/>
      <c r="N148" s="1254"/>
      <c r="S148" s="119"/>
    </row>
    <row r="149" spans="4:19" ht="38.25" customHeight="1" x14ac:dyDescent="0.2">
      <c r="D149" s="459"/>
      <c r="E149" s="486" t="str">
        <f>Translations!$B$523</f>
        <v>Note</v>
      </c>
      <c r="F149" s="492"/>
      <c r="G149" s="1257"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57"/>
      <c r="I149" s="1257"/>
      <c r="J149" s="1257"/>
      <c r="K149" s="1257"/>
      <c r="L149" s="1257"/>
      <c r="M149" s="1257"/>
      <c r="N149" s="1257"/>
      <c r="S149" s="119"/>
    </row>
    <row r="150" spans="4:19" ht="12.75" customHeight="1" x14ac:dyDescent="0.2">
      <c r="D150" s="459"/>
      <c r="E150" s="493"/>
      <c r="F150" s="485"/>
      <c r="G150" s="125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6" x14ac:dyDescent="0.2">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2">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2">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2">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2">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2">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2">
      <c r="D158" s="110"/>
      <c r="E158" s="263" t="str">
        <f>Translations!$B$537</f>
        <v>Result</v>
      </c>
      <c r="F158" s="263"/>
      <c r="G158" s="1266" t="str">
        <f>Translations!$B$538</f>
        <v>The result is the effective carbon price due per tonne of CO2 equivalent, i.e. the carbon price due less any rebates.</v>
      </c>
      <c r="H158" s="1266"/>
      <c r="I158" s="1266"/>
      <c r="J158" s="1266"/>
      <c r="K158" s="1266"/>
      <c r="L158" s="1266"/>
      <c r="M158" s="1266"/>
      <c r="N158" s="1266"/>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65" t="str">
        <f ca="1">HYPERLINK("#"&amp;S160,CONST_LinkFromGuidance)</f>
        <v>Please click on this link if you want to go back to the relevant section for data entry.</v>
      </c>
      <c r="F160" s="1265"/>
      <c r="G160" s="1265"/>
      <c r="H160" s="1265"/>
      <c r="I160" s="1265"/>
      <c r="J160" s="1265"/>
      <c r="K160" s="1265"/>
      <c r="L160" s="1265"/>
      <c r="M160" s="1265"/>
      <c r="N160" s="1265"/>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900-000000000000}"/>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02" t="str">
        <f>Translations!$B$539</f>
        <v>Summary of production processes</v>
      </c>
      <c r="D2" s="1103"/>
      <c r="E2" s="1104"/>
      <c r="F2" s="1111" t="str">
        <f>Translations!$B$6</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5"/>
      <c r="D3" s="1106"/>
      <c r="E3" s="1107"/>
      <c r="F3" s="1100"/>
      <c r="G3" s="1100"/>
      <c r="H3" s="1100" t="str">
        <f>IFERROR(HYPERLINK("#"&amp;ADDRESS(ROW($A$1)+MATCH(V3,$A:$A,0)-1,3),INDEX($V:$V,MATCH(V3,$A:$A,0))),"")</f>
        <v>Installation &amp; processes</v>
      </c>
      <c r="I3" s="1100"/>
      <c r="J3" s="1100" t="str">
        <f>IFERROR(HYPERLINK("#"&amp;ADDRESS(ROW($A$1)+MATCH(X3,$A:$A,0)-1,3),INDEX($V:$V,MATCH(X3,$A:$A,0))),"")</f>
        <v>GHG &amp; SEE</v>
      </c>
      <c r="K3" s="1100"/>
      <c r="L3" s="1100" t="str">
        <f>IFERROR(HYPERLINK("#"&amp;ADDRESS(ROW($A$1)+MATCH(Z3,$A:$A,0)-1,3),INDEX($V:$V,MATCH(Z3,$A:$A,0))),"")</f>
        <v>Detailed overview</v>
      </c>
      <c r="M3" s="1100"/>
      <c r="N3" s="1100" t="str">
        <f>IFERROR(HYPERLINK("#"&amp;ADDRESS(ROW($A$1)+MATCH(AB3,$A:$A,0)-1,3),INDEX($V:$V,MATCH(AB3,$A:$A,0))),"")</f>
        <v/>
      </c>
      <c r="O3" s="1100"/>
      <c r="Q3" s="396"/>
      <c r="R3" s="396"/>
      <c r="S3" s="396"/>
      <c r="V3" s="324">
        <v>1</v>
      </c>
      <c r="W3" s="325"/>
      <c r="X3" s="325">
        <v>2</v>
      </c>
      <c r="Y3" s="325"/>
      <c r="Z3" s="325">
        <v>3</v>
      </c>
      <c r="AA3" s="325"/>
      <c r="AB3" s="326">
        <v>4</v>
      </c>
    </row>
    <row r="4" spans="1:41" ht="13.5" thickBot="1" x14ac:dyDescent="0.3">
      <c r="C4" s="1108"/>
      <c r="D4" s="1109"/>
      <c r="E4" s="1110"/>
      <c r="F4" s="1100"/>
      <c r="G4" s="1100"/>
      <c r="H4" s="1100" t="str">
        <f>IFERROR(HYPERLINK("#"&amp;ADDRESS(ROW($A$1)+MATCH(V4,$A:$A,0)-1,3),INDEX($V:$V,MATCH(V4,$A:$A,0))),"")</f>
        <v/>
      </c>
      <c r="I4" s="1100"/>
      <c r="J4" s="1100" t="str">
        <f>IFERROR(HYPERLINK("#"&amp;ADDRESS(ROW($A$1)+MATCH(X4,$A:$A,0)-1,3),INDEX($V:$V,MATCH(X4,$A:$A,0))),"")</f>
        <v/>
      </c>
      <c r="K4" s="1100"/>
      <c r="L4" s="1100" t="str">
        <f>IFERROR(HYPERLINK("#"&amp;ADDRESS(ROW($A$1)+MATCH(Z4,$A:$A,0)-1,3),INDEX($V:$V,MATCH(Z4,$A:$A,0))),"")</f>
        <v/>
      </c>
      <c r="M4" s="1100"/>
      <c r="N4" s="1100" t="str">
        <f>IFERROR(HYPERLINK("#"&amp;ADDRESS(ROW($A$1)+MATCH(AB4,$A:$A,0)-1,3),INDEX($V:$V,MATCH(AB4,$A:$A,0))),"")</f>
        <v/>
      </c>
      <c r="O4" s="1100"/>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43" t="str">
        <f>IF(A_InstData!I20="","",A_InstData!I20)</f>
        <v/>
      </c>
      <c r="H10" s="1143"/>
      <c r="I10" s="1143"/>
      <c r="K10" s="145" t="str">
        <f>Translations!$B$543</f>
        <v>Reporting period start:</v>
      </c>
      <c r="L10" s="411" t="str">
        <f>a_Contents!I61</f>
        <v/>
      </c>
    </row>
    <row r="11" spans="1:41" ht="12.75" customHeight="1" x14ac:dyDescent="0.25">
      <c r="E11" s="98" t="str">
        <f>A_InstData!E21</f>
        <v>Street, Number:</v>
      </c>
      <c r="G11" s="1144" t="str">
        <f>IF(A_InstData!I21="","",A_InstData!I21)</f>
        <v/>
      </c>
      <c r="H11" s="1144"/>
      <c r="I11" s="1144"/>
      <c r="K11" s="145" t="str">
        <f>Translations!$B$544</f>
        <v>Reporting period end:</v>
      </c>
      <c r="L11" s="411" t="str">
        <f>a_Contents!K61</f>
        <v/>
      </c>
    </row>
    <row r="12" spans="1:41" ht="12.75" customHeight="1" x14ac:dyDescent="0.25">
      <c r="E12" s="98" t="str">
        <f>Translations!$B$71</f>
        <v>Economic activity:</v>
      </c>
      <c r="G12" s="1144" t="str">
        <f>IF(A_InstData!I22="","",A_InstData!I22)</f>
        <v/>
      </c>
      <c r="H12" s="1144"/>
      <c r="I12" s="1144"/>
    </row>
    <row r="13" spans="1:41" ht="12.75" customHeight="1" x14ac:dyDescent="0.25">
      <c r="E13" s="98" t="str">
        <f>Translations!$B$75</f>
        <v>Country:</v>
      </c>
      <c r="G13" s="1144" t="str">
        <f>IF(A_InstData!I26="","",A_InstData!I26)</f>
        <v/>
      </c>
      <c r="H13" s="1144"/>
      <c r="I13" s="1144"/>
    </row>
    <row r="14" spans="1:41" ht="12.75" customHeight="1" x14ac:dyDescent="0.25">
      <c r="E14" s="98" t="str">
        <f>Translations!$B$76</f>
        <v>UNLOCODE:</v>
      </c>
      <c r="G14" s="1144" t="str">
        <f>IF(A_InstData!I27="","",A_InstData!I27)</f>
        <v/>
      </c>
      <c r="H14" s="1144"/>
      <c r="I14" s="1144"/>
    </row>
    <row r="15" spans="1:41" ht="12.75" customHeight="1" x14ac:dyDescent="0.25">
      <c r="E15" s="98" t="str">
        <f>Translations!$B$77</f>
        <v>Coordinates of the main emission source (latitude):</v>
      </c>
      <c r="G15" s="1144" t="str">
        <f>IF(A_InstData!I28="","",A_InstData!I28)</f>
        <v/>
      </c>
      <c r="H15" s="1144"/>
      <c r="I15" s="1144"/>
    </row>
    <row r="16" spans="1:41" ht="12.75" customHeight="1" x14ac:dyDescent="0.25">
      <c r="E16" s="98" t="str">
        <f>Translations!$B$78</f>
        <v>Coordinates of the main emission source (longitude):</v>
      </c>
      <c r="G16" s="1178" t="str">
        <f>IF(A_InstData!I29="","",A_InstData!I29)</f>
        <v/>
      </c>
      <c r="H16" s="1178"/>
      <c r="I16" s="1178"/>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301"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01"/>
      <c r="G86" s="1301"/>
      <c r="H86" s="1301"/>
      <c r="I86" s="1301"/>
      <c r="J86" s="1301"/>
      <c r="K86" s="1301"/>
      <c r="L86" s="1302"/>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2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2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2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2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2">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2">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2">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0999999999999996" customHeight="1" thickBot="1" x14ac:dyDescent="0.3"/>
    <row r="99" spans="1:41" s="264" customFormat="1" ht="26.25" customHeight="1" x14ac:dyDescent="0.2">
      <c r="A99" s="136"/>
      <c r="E99" s="155"/>
      <c r="F99" s="1299"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268" t="str">
        <f>Translations!$B$346</f>
        <v>CP due (per t or MWh)</v>
      </c>
      <c r="N99" s="1270"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300"/>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269"/>
      <c r="N100" s="1271"/>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99"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300"/>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303" t="str">
        <f>Translations!$B$576</f>
        <v>General aspects</v>
      </c>
      <c r="E138" s="1304"/>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25">
      <c r="C139" s="245"/>
      <c r="D139" s="1256"/>
      <c r="E139" s="1305"/>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2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25">
      <c r="C141" s="245"/>
      <c r="D141" s="1210" t="str">
        <f>Translations!$B$581</f>
        <v>(Share of) Default value</v>
      </c>
      <c r="E141" s="1295"/>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2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2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2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2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2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2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2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25">
      <c r="C149" s="245"/>
      <c r="D149" s="1306" t="s">
        <v>610</v>
      </c>
      <c r="E149" s="1307"/>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25">
      <c r="C150" s="245"/>
      <c r="D150" s="1296" t="s">
        <v>611</v>
      </c>
      <c r="E150" s="1297"/>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25">
      <c r="C151" s="245"/>
      <c r="D151" s="1296" t="s">
        <v>612</v>
      </c>
      <c r="E151" s="1297"/>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25">
      <c r="C152" s="245"/>
      <c r="D152" s="1296" t="s">
        <v>613</v>
      </c>
      <c r="E152" s="1297"/>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25">
      <c r="C153" s="245"/>
      <c r="D153" s="1308" t="str">
        <f>Translations!$B$455</f>
        <v>Mix</v>
      </c>
      <c r="E153" s="1309"/>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2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25">
      <c r="C155" s="245"/>
      <c r="D155" s="1210" t="s">
        <v>130</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2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25">
      <c r="C157" s="245"/>
      <c r="D157" s="1212" t="str">
        <f>Translations!$B$347</f>
        <v>Rebate (per t or MWh)</v>
      </c>
      <c r="E157" s="1298"/>
      <c r="F157" s="1310"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3"/>
    <row r="159" spans="1:41" s="269" customFormat="1" ht="25.5" customHeight="1" x14ac:dyDescent="0.25">
      <c r="A159" s="268"/>
      <c r="C159" s="1288">
        <v>1</v>
      </c>
      <c r="D159" s="1291" t="str">
        <f>IF(INDEX(CNTR_List_ExistProdProcNames,C159)=CONST_NA,"",INDEX(CNTR_List_ExistProdProcNames,C159))</f>
        <v/>
      </c>
      <c r="E159" s="1292"/>
      <c r="F159" s="1278" t="str">
        <f>Translations!$B$102</f>
        <v>Aggregated goods category</v>
      </c>
      <c r="G159" s="270" t="str">
        <f>Translations!$B$579</f>
        <v>Mass share</v>
      </c>
      <c r="H159" s="1274"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74" t="str">
        <f>Translations!$B$589</f>
        <v>Source of electricity EF</v>
      </c>
      <c r="P159" s="270" t="str">
        <f>Translations!$B$592</f>
        <v>Specific electricity</v>
      </c>
      <c r="Q159" s="1276" t="s">
        <v>130</v>
      </c>
      <c r="R159" s="1268" t="str">
        <f>Translations!$B$346</f>
        <v>CP due (per t or MWh)</v>
      </c>
      <c r="S159" s="1270"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89"/>
      <c r="D160" s="1293"/>
      <c r="E160" s="1294"/>
      <c r="F160" s="1279"/>
      <c r="G160" s="271" t="str">
        <f>IF($F161="",CONST_t,INDEX(CONST_LIST_GoodsUnit,MATCH($F161,CONST_LIST_Goods,0))) &amp;"/"&amp; IF($F161="",CONST_t,INDEX(CONST_LIST_GoodsUnit,MATCH($F161,CONST_LIST_Goods,0)))</f>
        <v>t/t</v>
      </c>
      <c r="H160" s="1275"/>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75"/>
      <c r="P160" s="271" t="str">
        <f>CONST_MWh &amp; "/" &amp; IF($F161="",CONST_t,INDEX(CONST_LIST_GoodsUnit,MATCH($F161,CONST_LIST_Goods,0)))</f>
        <v>MWh/t</v>
      </c>
      <c r="Q160" s="1277"/>
      <c r="R160" s="1269"/>
      <c r="S160" s="1271"/>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90"/>
      <c r="D161" s="1282" t="str">
        <f>Translations!$B$595</f>
        <v>Total production process</v>
      </c>
      <c r="E161" s="1283"/>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284" t="str">
        <f>D159</f>
        <v/>
      </c>
      <c r="E162" s="1285"/>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86" t="str">
        <f>IF(D159="","",IF(COUNTIF(INDEX(CNTR_IOSupplyChain,MATCH(D159,CNTR_IOProcAndPrec,0),),C163)=0,"",INDEX(CNTR_IOProcAndPrec,MATCH(C163,INDEX(CNTR_IOSupplyChain,MATCH(D159,CNTR_IOProcAndPrec,0),),0))))</f>
        <v/>
      </c>
      <c r="E163" s="1287"/>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2" t="str">
        <f>IF(D159="","",IF(COUNTIF(INDEX(CNTR_IOSupplyChain,MATCH(D159,CNTR_IOProcAndPrec,0),),C164)=0,"",INDEX(CNTR_IOProcAndPrec,MATCH(C164,INDEX(CNTR_IOSupplyChain,MATCH(D159,CNTR_IOProcAndPrec,0),),0))))</f>
        <v/>
      </c>
      <c r="E164" s="1273"/>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2" t="str">
        <f>IF(D159="","",IF(COUNTIF(INDEX(CNTR_IOSupplyChain,MATCH(D159,CNTR_IOProcAndPrec,0),),C165)=0,"",INDEX(CNTR_IOProcAndPrec,MATCH(C165,INDEX(CNTR_IOSupplyChain,MATCH(D159,CNTR_IOProcAndPrec,0),),0))))</f>
        <v/>
      </c>
      <c r="E165" s="1273"/>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2" t="str">
        <f>IF(D159="","",IF(COUNTIF(INDEX(CNTR_IOSupplyChain,MATCH(D159,CNTR_IOProcAndPrec,0),),C166)=0,"",INDEX(CNTR_IOProcAndPrec,MATCH(C166,INDEX(CNTR_IOSupplyChain,MATCH(D159,CNTR_IOProcAndPrec,0),),0))))</f>
        <v/>
      </c>
      <c r="E166" s="1273"/>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2" t="str">
        <f>IF(D159="","",IF(COUNTIF(INDEX(CNTR_IOSupplyChain,MATCH(D159,CNTR_IOProcAndPrec,0),),C167)=0,"",INDEX(CNTR_IOProcAndPrec,MATCH(C167,INDEX(CNTR_IOSupplyChain,MATCH(D159,CNTR_IOProcAndPrec,0),),0))))</f>
        <v/>
      </c>
      <c r="E167" s="1273"/>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2" t="str">
        <f>IF(D159="","",IF(COUNTIF(INDEX(CNTR_IOSupplyChain,MATCH(D159,CNTR_IOProcAndPrec,0),),C168)=0,"",INDEX(CNTR_IOProcAndPrec,MATCH(C168,INDEX(CNTR_IOSupplyChain,MATCH(D159,CNTR_IOProcAndPrec,0),),0))))</f>
        <v/>
      </c>
      <c r="E168" s="1273"/>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2" t="str">
        <f>IF(D159="","",IF(COUNTIF(INDEX(CNTR_IOSupplyChain,MATCH(D159,CNTR_IOProcAndPrec,0),),C169)=0,"",INDEX(CNTR_IOProcAndPrec,MATCH(C169,INDEX(CNTR_IOSupplyChain,MATCH(D159,CNTR_IOProcAndPrec,0),),0))))</f>
        <v/>
      </c>
      <c r="E169" s="1273"/>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2" t="str">
        <f>IF(D159="","",IF(COUNTIF(INDEX(CNTR_IOSupplyChain,MATCH(D159,CNTR_IOProcAndPrec,0),),C170)=0,"",INDEX(CNTR_IOProcAndPrec,MATCH(C170,INDEX(CNTR_IOSupplyChain,MATCH(D159,CNTR_IOProcAndPrec,0),),0))))</f>
        <v/>
      </c>
      <c r="E170" s="1273"/>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2" t="str">
        <f>IF(D159="","",IF(COUNTIF(INDEX(CNTR_IOSupplyChain,MATCH(D159,CNTR_IOProcAndPrec,0),),C171)=0,"",INDEX(CNTR_IOProcAndPrec,MATCH(C171,INDEX(CNTR_IOSupplyChain,MATCH(D159,CNTR_IOProcAndPrec,0),),0))))</f>
        <v/>
      </c>
      <c r="E171" s="1273"/>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2" t="str">
        <f>IF(D159="","",IF(COUNTIF(INDEX(CNTR_IOSupplyChain,MATCH(D159,CNTR_IOProcAndPrec,0),),C172)=0,"",INDEX(CNTR_IOProcAndPrec,MATCH(C172,INDEX(CNTR_IOSupplyChain,MATCH(D159,CNTR_IOProcAndPrec,0),),0))))</f>
        <v/>
      </c>
      <c r="E172" s="1273"/>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2" t="str">
        <f>IF(D159="","",IF(COUNTIF(INDEX(CNTR_IOSupplyChain,MATCH(D159,CNTR_IOProcAndPrec,0),),C173)=0,"",INDEX(CNTR_IOProcAndPrec,MATCH(C173,INDEX(CNTR_IOSupplyChain,MATCH(D159,CNTR_IOProcAndPrec,0),),0))))</f>
        <v/>
      </c>
      <c r="E173" s="1273"/>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2" t="str">
        <f>IF(D159="","",IF(COUNTIF(INDEX(CNTR_IOSupplyChain,MATCH(D159,CNTR_IOProcAndPrec,0),),C174)=0,"",INDEX(CNTR_IOProcAndPrec,MATCH(C174,INDEX(CNTR_IOSupplyChain,MATCH(D159,CNTR_IOProcAndPrec,0),),0))))</f>
        <v/>
      </c>
      <c r="E174" s="1273"/>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2" t="str">
        <f>IF(D159="","",IF(COUNTIF(INDEX(CNTR_IOSupplyChain,MATCH(D159,CNTR_IOProcAndPrec,0),),C175)=0,"",INDEX(CNTR_IOProcAndPrec,MATCH(C175,INDEX(CNTR_IOSupplyChain,MATCH(D159,CNTR_IOProcAndPrec,0),),0))))</f>
        <v/>
      </c>
      <c r="E175" s="1273"/>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2" t="str">
        <f>IF(D159="","",IF(COUNTIF(INDEX(CNTR_IOSupplyChain,MATCH(D159,CNTR_IOProcAndPrec,0),),C176)=0,"",INDEX(CNTR_IOProcAndPrec,MATCH(C176,INDEX(CNTR_IOSupplyChain,MATCH(D159,CNTR_IOProcAndPrec,0),),0))))</f>
        <v/>
      </c>
      <c r="E176" s="1273"/>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2" t="str">
        <f>IF(D159="","",IF(COUNTIF(INDEX(CNTR_IOSupplyChain,MATCH(D159,CNTR_IOProcAndPrec,0),),C177)=0,"",INDEX(CNTR_IOProcAndPrec,MATCH(C177,INDEX(CNTR_IOSupplyChain,MATCH(D159,CNTR_IOProcAndPrec,0),),0))))</f>
        <v/>
      </c>
      <c r="E177" s="1273"/>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2" t="str">
        <f>IF(D159="","",IF(COUNTIF(INDEX(CNTR_IOSupplyChain,MATCH(D159,CNTR_IOProcAndPrec,0),),C178)=0,"",INDEX(CNTR_IOProcAndPrec,MATCH(C178,INDEX(CNTR_IOSupplyChain,MATCH(D159,CNTR_IOProcAndPrec,0),),0))))</f>
        <v/>
      </c>
      <c r="E178" s="1273"/>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2" t="str">
        <f>IF(D159="","",IF(COUNTIF(INDEX(CNTR_IOSupplyChain,MATCH(D159,CNTR_IOProcAndPrec,0),),C179)=0,"",INDEX(CNTR_IOProcAndPrec,MATCH(C179,INDEX(CNTR_IOSupplyChain,MATCH(D159,CNTR_IOProcAndPrec,0),),0))))</f>
        <v/>
      </c>
      <c r="E179" s="1273"/>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2" t="str">
        <f>IF(D159="","",IF(COUNTIF(INDEX(CNTR_IOSupplyChain,MATCH(D159,CNTR_IOProcAndPrec,0),),C180)=0,"",INDEX(CNTR_IOProcAndPrec,MATCH(C180,INDEX(CNTR_IOSupplyChain,MATCH(D159,CNTR_IOProcAndPrec,0),),0))))</f>
        <v/>
      </c>
      <c r="E180" s="1273"/>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2" t="str">
        <f>IF(D159="","",IF(COUNTIF(INDEX(CNTR_IOSupplyChain,MATCH(D159,CNTR_IOProcAndPrec,0),),C181)=0,"",INDEX(CNTR_IOProcAndPrec,MATCH(C181,INDEX(CNTR_IOSupplyChain,MATCH(D159,CNTR_IOProcAndPrec,0),),0))))</f>
        <v/>
      </c>
      <c r="E181" s="1273"/>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2" t="str">
        <f>IF(D159="","",IF(COUNTIF(INDEX(CNTR_IOSupplyChain,MATCH(D159,CNTR_IOProcAndPrec,0),),C182)=0,"",INDEX(CNTR_IOProcAndPrec,MATCH(C182,INDEX(CNTR_IOSupplyChain,MATCH(D159,CNTR_IOProcAndPrec,0),),0))))</f>
        <v/>
      </c>
      <c r="E182" s="1273"/>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2" t="str">
        <f>IF(D159="","",IF(COUNTIF(INDEX(CNTR_IOSupplyChain,MATCH(D159,CNTR_IOProcAndPrec,0),),C183)=0,"",INDEX(CNTR_IOProcAndPrec,MATCH(C183,INDEX(CNTR_IOSupplyChain,MATCH(D159,CNTR_IOProcAndPrec,0),),0))))</f>
        <v/>
      </c>
      <c r="E183" s="1273"/>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2" t="str">
        <f>IF(D159="","",IF(COUNTIF(INDEX(CNTR_IOSupplyChain,MATCH(D159,CNTR_IOProcAndPrec,0),),C184)=0,"",INDEX(CNTR_IOProcAndPrec,MATCH(C184,INDEX(CNTR_IOSupplyChain,MATCH(D159,CNTR_IOProcAndPrec,0),),0))))</f>
        <v/>
      </c>
      <c r="E184" s="1273"/>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2" t="str">
        <f>IF(D159="","",IF(COUNTIF(INDEX(CNTR_IOSupplyChain,MATCH(D159,CNTR_IOProcAndPrec,0),),C185)=0,"",INDEX(CNTR_IOProcAndPrec,MATCH(C185,INDEX(CNTR_IOSupplyChain,MATCH(D159,CNTR_IOProcAndPrec,0),),0))))</f>
        <v/>
      </c>
      <c r="E185" s="1273"/>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2" t="str">
        <f>IF(D159="","",IF(COUNTIF(INDEX(CNTR_IOSupplyChain,MATCH(D159,CNTR_IOProcAndPrec,0),),C186)=0,"",INDEX(CNTR_IOProcAndPrec,MATCH(C186,INDEX(CNTR_IOSupplyChain,MATCH(D159,CNTR_IOProcAndPrec,0),),0))))</f>
        <v/>
      </c>
      <c r="E186" s="1273"/>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2" t="str">
        <f>IF(D159="","",IF(COUNTIF(INDEX(CNTR_IOSupplyChain,MATCH(D159,CNTR_IOProcAndPrec,0),),C187)=0,"",INDEX(CNTR_IOProcAndPrec,MATCH(C187,INDEX(CNTR_IOSupplyChain,MATCH(D159,CNTR_IOProcAndPrec,0),),0))))</f>
        <v/>
      </c>
      <c r="E187" s="1273"/>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2" t="str">
        <f>IF(D159="","",IF(COUNTIF(INDEX(CNTR_IOSupplyChain,MATCH(D159,CNTR_IOProcAndPrec,0),),C188)=0,"",INDEX(CNTR_IOProcAndPrec,MATCH(C188,INDEX(CNTR_IOSupplyChain,MATCH(D159,CNTR_IOProcAndPrec,0),),0))))</f>
        <v/>
      </c>
      <c r="E188" s="1273"/>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2" t="str">
        <f>IF(D159="","",IF(COUNTIF(INDEX(CNTR_IOSupplyChain,MATCH(D159,CNTR_IOProcAndPrec,0),),C189)=0,"",INDEX(CNTR_IOProcAndPrec,MATCH(C189,INDEX(CNTR_IOSupplyChain,MATCH(D159,CNTR_IOProcAndPrec,0),),0))))</f>
        <v/>
      </c>
      <c r="E189" s="1273"/>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2" t="str">
        <f>IF(D159="","",IF(COUNTIF(INDEX(CNTR_IOSupplyChain,MATCH(D159,CNTR_IOProcAndPrec,0),),C190)=0,"",INDEX(CNTR_IOProcAndPrec,MATCH(C190,INDEX(CNTR_IOSupplyChain,MATCH(D159,CNTR_IOProcAndPrec,0),),0))))</f>
        <v/>
      </c>
      <c r="E190" s="1273"/>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2" t="str">
        <f>IF(D159="","",IF(COUNTIF(INDEX(CNTR_IOSupplyChain,MATCH(D159,CNTR_IOProcAndPrec,0),),C191)=0,"",INDEX(CNTR_IOProcAndPrec,MATCH(C191,INDEX(CNTR_IOSupplyChain,MATCH(D159,CNTR_IOProcAndPrec,0),),0))))</f>
        <v/>
      </c>
      <c r="E191" s="1273"/>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280" t="str">
        <f>IF(D159="","",IF(COUNTIF(INDEX(CNTR_IOSupplyChain,MATCH(D159,CNTR_IOProcAndPrec,0),),C192)=0,"",INDEX(CNTR_IOProcAndPrec,MATCH(C192,INDEX(CNTR_IOSupplyChain,MATCH(D159,CNTR_IOProcAndPrec,0),),0))))</f>
        <v/>
      </c>
      <c r="E192" s="1281"/>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88">
        <f>C159+1</f>
        <v>2</v>
      </c>
      <c r="D195" s="1291" t="str">
        <f>IF(INDEX(CNTR_List_ExistProdProcNames,C195)=CONST_NA,"",INDEX(CNTR_List_ExistProdProcNames,C195))</f>
        <v/>
      </c>
      <c r="E195" s="1292"/>
      <c r="F195" s="1278" t="str">
        <f>Translations!$B$102</f>
        <v>Aggregated goods category</v>
      </c>
      <c r="G195" s="270" t="str">
        <f>Translations!$B$579</f>
        <v>Mass share</v>
      </c>
      <c r="H195" s="1274"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74" t="str">
        <f>Translations!$B$589</f>
        <v>Source of electricity EF</v>
      </c>
      <c r="P195" s="838" t="str">
        <f>Translations!$B$592</f>
        <v>Specific electricity</v>
      </c>
      <c r="Q195" s="1276" t="s">
        <v>130</v>
      </c>
      <c r="R195" s="1268" t="str">
        <f>Translations!$B$346</f>
        <v>CP due (per t or MWh)</v>
      </c>
      <c r="S195" s="1270"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89"/>
      <c r="D196" s="1293"/>
      <c r="E196" s="1294"/>
      <c r="F196" s="1279"/>
      <c r="G196" s="271" t="str">
        <f>IF($F197="",CONST_t,INDEX(CONST_LIST_GoodsUnit,MATCH($F197,CONST_LIST_Goods,0))) &amp;"/"&amp; IF($F197="",CONST_t,INDEX(CONST_LIST_GoodsUnit,MATCH($F197,CONST_LIST_Goods,0)))</f>
        <v>t/t</v>
      </c>
      <c r="H196" s="1275"/>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75"/>
      <c r="P196" s="839" t="str">
        <f>CONST_MWh &amp; "/" &amp; IF($F197="",CONST_t,INDEX(CONST_LIST_GoodsUnit,MATCH($F197,CONST_LIST_Goods,0)))</f>
        <v>MWh/t</v>
      </c>
      <c r="Q196" s="1277"/>
      <c r="R196" s="1269"/>
      <c r="S196" s="1271"/>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90"/>
      <c r="D197" s="1282" t="str">
        <f>Translations!$B$595</f>
        <v>Total production process</v>
      </c>
      <c r="E197" s="1283"/>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284" t="str">
        <f>D195</f>
        <v/>
      </c>
      <c r="E198" s="1285"/>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86" t="str">
        <f>IF(D195="","",IF(COUNTIF(INDEX(CNTR_IOSupplyChain,MATCH(D195,CNTR_IOProcAndPrec,0),),C199)=0,"",INDEX(CNTR_IOProcAndPrec,MATCH(C199,INDEX(CNTR_IOSupplyChain,MATCH(D195,CNTR_IOProcAndPrec,0),),0))))</f>
        <v/>
      </c>
      <c r="E199" s="1287"/>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2" t="str">
        <f>IF(D195="","",IF(COUNTIF(INDEX(CNTR_IOSupplyChain,MATCH(D195,CNTR_IOProcAndPrec,0),),C200)=0,"",INDEX(CNTR_IOProcAndPrec,MATCH(C200,INDEX(CNTR_IOSupplyChain,MATCH(D195,CNTR_IOProcAndPrec,0),),0))))</f>
        <v/>
      </c>
      <c r="E200" s="1273"/>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2" t="str">
        <f>IF(D195="","",IF(COUNTIF(INDEX(CNTR_IOSupplyChain,MATCH(D195,CNTR_IOProcAndPrec,0),),C201)=0,"",INDEX(CNTR_IOProcAndPrec,MATCH(C201,INDEX(CNTR_IOSupplyChain,MATCH(D195,CNTR_IOProcAndPrec,0),),0))))</f>
        <v/>
      </c>
      <c r="E201" s="1273"/>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2" t="str">
        <f>IF(D195="","",IF(COUNTIF(INDEX(CNTR_IOSupplyChain,MATCH(D195,CNTR_IOProcAndPrec,0),),C202)=0,"",INDEX(CNTR_IOProcAndPrec,MATCH(C202,INDEX(CNTR_IOSupplyChain,MATCH(D195,CNTR_IOProcAndPrec,0),),0))))</f>
        <v/>
      </c>
      <c r="E202" s="1273"/>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2" t="str">
        <f>IF(D195="","",IF(COUNTIF(INDEX(CNTR_IOSupplyChain,MATCH(D195,CNTR_IOProcAndPrec,0),),C203)=0,"",INDEX(CNTR_IOProcAndPrec,MATCH(C203,INDEX(CNTR_IOSupplyChain,MATCH(D195,CNTR_IOProcAndPrec,0),),0))))</f>
        <v/>
      </c>
      <c r="E203" s="1273"/>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2" t="str">
        <f>IF(D195="","",IF(COUNTIF(INDEX(CNTR_IOSupplyChain,MATCH(D195,CNTR_IOProcAndPrec,0),),C204)=0,"",INDEX(CNTR_IOProcAndPrec,MATCH(C204,INDEX(CNTR_IOSupplyChain,MATCH(D195,CNTR_IOProcAndPrec,0),),0))))</f>
        <v/>
      </c>
      <c r="E204" s="1273"/>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2" t="str">
        <f>IF(D195="","",IF(COUNTIF(INDEX(CNTR_IOSupplyChain,MATCH(D195,CNTR_IOProcAndPrec,0),),C205)=0,"",INDEX(CNTR_IOProcAndPrec,MATCH(C205,INDEX(CNTR_IOSupplyChain,MATCH(D195,CNTR_IOProcAndPrec,0),),0))))</f>
        <v/>
      </c>
      <c r="E205" s="1273"/>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2" t="str">
        <f>IF(D195="","",IF(COUNTIF(INDEX(CNTR_IOSupplyChain,MATCH(D195,CNTR_IOProcAndPrec,0),),C206)=0,"",INDEX(CNTR_IOProcAndPrec,MATCH(C206,INDEX(CNTR_IOSupplyChain,MATCH(D195,CNTR_IOProcAndPrec,0),),0))))</f>
        <v/>
      </c>
      <c r="E206" s="1273"/>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2" t="str">
        <f>IF(D195="","",IF(COUNTIF(INDEX(CNTR_IOSupplyChain,MATCH(D195,CNTR_IOProcAndPrec,0),),C207)=0,"",INDEX(CNTR_IOProcAndPrec,MATCH(C207,INDEX(CNTR_IOSupplyChain,MATCH(D195,CNTR_IOProcAndPrec,0),),0))))</f>
        <v/>
      </c>
      <c r="E207" s="1273"/>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2" t="str">
        <f>IF(D195="","",IF(COUNTIF(INDEX(CNTR_IOSupplyChain,MATCH(D195,CNTR_IOProcAndPrec,0),),C208)=0,"",INDEX(CNTR_IOProcAndPrec,MATCH(C208,INDEX(CNTR_IOSupplyChain,MATCH(D195,CNTR_IOProcAndPrec,0),),0))))</f>
        <v/>
      </c>
      <c r="E208" s="1273"/>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2" t="str">
        <f>IF(D195="","",IF(COUNTIF(INDEX(CNTR_IOSupplyChain,MATCH(D195,CNTR_IOProcAndPrec,0),),C209)=0,"",INDEX(CNTR_IOProcAndPrec,MATCH(C209,INDEX(CNTR_IOSupplyChain,MATCH(D195,CNTR_IOProcAndPrec,0),),0))))</f>
        <v/>
      </c>
      <c r="E209" s="1273"/>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2" t="str">
        <f>IF(D195="","",IF(COUNTIF(INDEX(CNTR_IOSupplyChain,MATCH(D195,CNTR_IOProcAndPrec,0),),C210)=0,"",INDEX(CNTR_IOProcAndPrec,MATCH(C210,INDEX(CNTR_IOSupplyChain,MATCH(D195,CNTR_IOProcAndPrec,0),),0))))</f>
        <v/>
      </c>
      <c r="E210" s="1273"/>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2" t="str">
        <f>IF(D195="","",IF(COUNTIF(INDEX(CNTR_IOSupplyChain,MATCH(D195,CNTR_IOProcAndPrec,0),),C211)=0,"",INDEX(CNTR_IOProcAndPrec,MATCH(C211,INDEX(CNTR_IOSupplyChain,MATCH(D195,CNTR_IOProcAndPrec,0),),0))))</f>
        <v/>
      </c>
      <c r="E211" s="1273"/>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2" t="str">
        <f>IF(D195="","",IF(COUNTIF(INDEX(CNTR_IOSupplyChain,MATCH(D195,CNTR_IOProcAndPrec,0),),C212)=0,"",INDEX(CNTR_IOProcAndPrec,MATCH(C212,INDEX(CNTR_IOSupplyChain,MATCH(D195,CNTR_IOProcAndPrec,0),),0))))</f>
        <v/>
      </c>
      <c r="E212" s="1273"/>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2" t="str">
        <f>IF(D195="","",IF(COUNTIF(INDEX(CNTR_IOSupplyChain,MATCH(D195,CNTR_IOProcAndPrec,0),),C213)=0,"",INDEX(CNTR_IOProcAndPrec,MATCH(C213,INDEX(CNTR_IOSupplyChain,MATCH(D195,CNTR_IOProcAndPrec,0),),0))))</f>
        <v/>
      </c>
      <c r="E213" s="1273"/>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2" t="str">
        <f>IF(D195="","",IF(COUNTIF(INDEX(CNTR_IOSupplyChain,MATCH(D195,CNTR_IOProcAndPrec,0),),C214)=0,"",INDEX(CNTR_IOProcAndPrec,MATCH(C214,INDEX(CNTR_IOSupplyChain,MATCH(D195,CNTR_IOProcAndPrec,0),),0))))</f>
        <v/>
      </c>
      <c r="E214" s="1273"/>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2" t="str">
        <f>IF(D195="","",IF(COUNTIF(INDEX(CNTR_IOSupplyChain,MATCH(D195,CNTR_IOProcAndPrec,0),),C215)=0,"",INDEX(CNTR_IOProcAndPrec,MATCH(C215,INDEX(CNTR_IOSupplyChain,MATCH(D195,CNTR_IOProcAndPrec,0),),0))))</f>
        <v/>
      </c>
      <c r="E215" s="1273"/>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2" t="str">
        <f>IF(D195="","",IF(COUNTIF(INDEX(CNTR_IOSupplyChain,MATCH(D195,CNTR_IOProcAndPrec,0),),C216)=0,"",INDEX(CNTR_IOProcAndPrec,MATCH(C216,INDEX(CNTR_IOSupplyChain,MATCH(D195,CNTR_IOProcAndPrec,0),),0))))</f>
        <v/>
      </c>
      <c r="E216" s="1273"/>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2" t="str">
        <f>IF(D195="","",IF(COUNTIF(INDEX(CNTR_IOSupplyChain,MATCH(D195,CNTR_IOProcAndPrec,0),),C217)=0,"",INDEX(CNTR_IOProcAndPrec,MATCH(C217,INDEX(CNTR_IOSupplyChain,MATCH(D195,CNTR_IOProcAndPrec,0),),0))))</f>
        <v/>
      </c>
      <c r="E217" s="1273"/>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2" t="str">
        <f>IF(D195="","",IF(COUNTIF(INDEX(CNTR_IOSupplyChain,MATCH(D195,CNTR_IOProcAndPrec,0),),C218)=0,"",INDEX(CNTR_IOProcAndPrec,MATCH(C218,INDEX(CNTR_IOSupplyChain,MATCH(D195,CNTR_IOProcAndPrec,0),),0))))</f>
        <v/>
      </c>
      <c r="E218" s="1273"/>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2" t="str">
        <f>IF(D195="","",IF(COUNTIF(INDEX(CNTR_IOSupplyChain,MATCH(D195,CNTR_IOProcAndPrec,0),),C219)=0,"",INDEX(CNTR_IOProcAndPrec,MATCH(C219,INDEX(CNTR_IOSupplyChain,MATCH(D195,CNTR_IOProcAndPrec,0),),0))))</f>
        <v/>
      </c>
      <c r="E219" s="1273"/>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2" t="str">
        <f>IF(D195="","",IF(COUNTIF(INDEX(CNTR_IOSupplyChain,MATCH(D195,CNTR_IOProcAndPrec,0),),C220)=0,"",INDEX(CNTR_IOProcAndPrec,MATCH(C220,INDEX(CNTR_IOSupplyChain,MATCH(D195,CNTR_IOProcAndPrec,0),),0))))</f>
        <v/>
      </c>
      <c r="E220" s="1273"/>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2" t="str">
        <f>IF(D195="","",IF(COUNTIF(INDEX(CNTR_IOSupplyChain,MATCH(D195,CNTR_IOProcAndPrec,0),),C221)=0,"",INDEX(CNTR_IOProcAndPrec,MATCH(C221,INDEX(CNTR_IOSupplyChain,MATCH(D195,CNTR_IOProcAndPrec,0),),0))))</f>
        <v/>
      </c>
      <c r="E221" s="1273"/>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2" t="str">
        <f>IF(D195="","",IF(COUNTIF(INDEX(CNTR_IOSupplyChain,MATCH(D195,CNTR_IOProcAndPrec,0),),C222)=0,"",INDEX(CNTR_IOProcAndPrec,MATCH(C222,INDEX(CNTR_IOSupplyChain,MATCH(D195,CNTR_IOProcAndPrec,0),),0))))</f>
        <v/>
      </c>
      <c r="E222" s="1273"/>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2" t="str">
        <f>IF(D195="","",IF(COUNTIF(INDEX(CNTR_IOSupplyChain,MATCH(D195,CNTR_IOProcAndPrec,0),),C223)=0,"",INDEX(CNTR_IOProcAndPrec,MATCH(C223,INDEX(CNTR_IOSupplyChain,MATCH(D195,CNTR_IOProcAndPrec,0),),0))))</f>
        <v/>
      </c>
      <c r="E223" s="1273"/>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2" t="str">
        <f>IF(D195="","",IF(COUNTIF(INDEX(CNTR_IOSupplyChain,MATCH(D195,CNTR_IOProcAndPrec,0),),C224)=0,"",INDEX(CNTR_IOProcAndPrec,MATCH(C224,INDEX(CNTR_IOSupplyChain,MATCH(D195,CNTR_IOProcAndPrec,0),),0))))</f>
        <v/>
      </c>
      <c r="E224" s="1273"/>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2" t="str">
        <f>IF(D195="","",IF(COUNTIF(INDEX(CNTR_IOSupplyChain,MATCH(D195,CNTR_IOProcAndPrec,0),),C225)=0,"",INDEX(CNTR_IOProcAndPrec,MATCH(C225,INDEX(CNTR_IOSupplyChain,MATCH(D195,CNTR_IOProcAndPrec,0),),0))))</f>
        <v/>
      </c>
      <c r="E225" s="1273"/>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2" t="str">
        <f>IF(D195="","",IF(COUNTIF(INDEX(CNTR_IOSupplyChain,MATCH(D195,CNTR_IOProcAndPrec,0),),C226)=0,"",INDEX(CNTR_IOProcAndPrec,MATCH(C226,INDEX(CNTR_IOSupplyChain,MATCH(D195,CNTR_IOProcAndPrec,0),),0))))</f>
        <v/>
      </c>
      <c r="E226" s="1273"/>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2" t="str">
        <f>IF(D195="","",IF(COUNTIF(INDEX(CNTR_IOSupplyChain,MATCH(D195,CNTR_IOProcAndPrec,0),),C227)=0,"",INDEX(CNTR_IOProcAndPrec,MATCH(C227,INDEX(CNTR_IOSupplyChain,MATCH(D195,CNTR_IOProcAndPrec,0),),0))))</f>
        <v/>
      </c>
      <c r="E227" s="1273"/>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280" t="str">
        <f>IF(D195="","",IF(COUNTIF(INDEX(CNTR_IOSupplyChain,MATCH(D195,CNTR_IOProcAndPrec,0),),C228)=0,"",INDEX(CNTR_IOProcAndPrec,MATCH(C228,INDEX(CNTR_IOSupplyChain,MATCH(D195,CNTR_IOProcAndPrec,0),),0))))</f>
        <v/>
      </c>
      <c r="E228" s="1281"/>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88">
        <f>C195+1</f>
        <v>3</v>
      </c>
      <c r="D231" s="1291" t="str">
        <f>IF(INDEX(CNTR_List_ExistProdProcNames,C231)=CONST_NA,"",INDEX(CNTR_List_ExistProdProcNames,C231))</f>
        <v/>
      </c>
      <c r="E231" s="1292"/>
      <c r="F231" s="1278" t="str">
        <f>Translations!$B$102</f>
        <v>Aggregated goods category</v>
      </c>
      <c r="G231" s="270" t="str">
        <f>Translations!$B$579</f>
        <v>Mass share</v>
      </c>
      <c r="H231" s="1274"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74" t="str">
        <f>Translations!$B$589</f>
        <v>Source of electricity EF</v>
      </c>
      <c r="P231" s="838" t="str">
        <f>Translations!$B$592</f>
        <v>Specific electricity</v>
      </c>
      <c r="Q231" s="1276" t="s">
        <v>130</v>
      </c>
      <c r="R231" s="1268" t="str">
        <f>Translations!$B$346</f>
        <v>CP due (per t or MWh)</v>
      </c>
      <c r="S231" s="1270"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89"/>
      <c r="D232" s="1293"/>
      <c r="E232" s="1294"/>
      <c r="F232" s="1279"/>
      <c r="G232" s="271" t="str">
        <f>IF($F233="",CONST_t,INDEX(CONST_LIST_GoodsUnit,MATCH($F233,CONST_LIST_Goods,0))) &amp;"/"&amp; IF($F233="",CONST_t,INDEX(CONST_LIST_GoodsUnit,MATCH($F233,CONST_LIST_Goods,0)))</f>
        <v>t/t</v>
      </c>
      <c r="H232" s="1275"/>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75"/>
      <c r="P232" s="839" t="str">
        <f>CONST_MWh &amp; "/" &amp; IF($F233="",CONST_t,INDEX(CONST_LIST_GoodsUnit,MATCH($F233,CONST_LIST_Goods,0)))</f>
        <v>MWh/t</v>
      </c>
      <c r="Q232" s="1277"/>
      <c r="R232" s="1269"/>
      <c r="S232" s="1271"/>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90"/>
      <c r="D233" s="1282" t="str">
        <f>Translations!$B$595</f>
        <v>Total production process</v>
      </c>
      <c r="E233" s="1283"/>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284" t="str">
        <f>D231</f>
        <v/>
      </c>
      <c r="E234" s="1285"/>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86" t="str">
        <f>IF(D231="","",IF(COUNTIF(INDEX(CNTR_IOSupplyChain,MATCH(D231,CNTR_IOProcAndPrec,0),),C235)=0,"",INDEX(CNTR_IOProcAndPrec,MATCH(C235,INDEX(CNTR_IOSupplyChain,MATCH(D231,CNTR_IOProcAndPrec,0),),0))))</f>
        <v/>
      </c>
      <c r="E235" s="1287"/>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2" t="str">
        <f>IF(D231="","",IF(COUNTIF(INDEX(CNTR_IOSupplyChain,MATCH(D231,CNTR_IOProcAndPrec,0),),C236)=0,"",INDEX(CNTR_IOProcAndPrec,MATCH(C236,INDEX(CNTR_IOSupplyChain,MATCH(D231,CNTR_IOProcAndPrec,0),),0))))</f>
        <v/>
      </c>
      <c r="E236" s="1273"/>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2" t="str">
        <f>IF(D231="","",IF(COUNTIF(INDEX(CNTR_IOSupplyChain,MATCH(D231,CNTR_IOProcAndPrec,0),),C237)=0,"",INDEX(CNTR_IOProcAndPrec,MATCH(C237,INDEX(CNTR_IOSupplyChain,MATCH(D231,CNTR_IOProcAndPrec,0),),0))))</f>
        <v/>
      </c>
      <c r="E237" s="1273"/>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2" t="str">
        <f>IF(D231="","",IF(COUNTIF(INDEX(CNTR_IOSupplyChain,MATCH(D231,CNTR_IOProcAndPrec,0),),C238)=0,"",INDEX(CNTR_IOProcAndPrec,MATCH(C238,INDEX(CNTR_IOSupplyChain,MATCH(D231,CNTR_IOProcAndPrec,0),),0))))</f>
        <v/>
      </c>
      <c r="E238" s="1273"/>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2" t="str">
        <f>IF(D231="","",IF(COUNTIF(INDEX(CNTR_IOSupplyChain,MATCH(D231,CNTR_IOProcAndPrec,0),),C239)=0,"",INDEX(CNTR_IOProcAndPrec,MATCH(C239,INDEX(CNTR_IOSupplyChain,MATCH(D231,CNTR_IOProcAndPrec,0),),0))))</f>
        <v/>
      </c>
      <c r="E239" s="1273"/>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2" t="str">
        <f>IF(D231="","",IF(COUNTIF(INDEX(CNTR_IOSupplyChain,MATCH(D231,CNTR_IOProcAndPrec,0),),C240)=0,"",INDEX(CNTR_IOProcAndPrec,MATCH(C240,INDEX(CNTR_IOSupplyChain,MATCH(D231,CNTR_IOProcAndPrec,0),),0))))</f>
        <v/>
      </c>
      <c r="E240" s="1273"/>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2" t="str">
        <f>IF(D231="","",IF(COUNTIF(INDEX(CNTR_IOSupplyChain,MATCH(D231,CNTR_IOProcAndPrec,0),),C241)=0,"",INDEX(CNTR_IOProcAndPrec,MATCH(C241,INDEX(CNTR_IOSupplyChain,MATCH(D231,CNTR_IOProcAndPrec,0),),0))))</f>
        <v/>
      </c>
      <c r="E241" s="1273"/>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2" t="str">
        <f>IF(D231="","",IF(COUNTIF(INDEX(CNTR_IOSupplyChain,MATCH(D231,CNTR_IOProcAndPrec,0),),C242)=0,"",INDEX(CNTR_IOProcAndPrec,MATCH(C242,INDEX(CNTR_IOSupplyChain,MATCH(D231,CNTR_IOProcAndPrec,0),),0))))</f>
        <v/>
      </c>
      <c r="E242" s="1273"/>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2" t="str">
        <f>IF(D231="","",IF(COUNTIF(INDEX(CNTR_IOSupplyChain,MATCH(D231,CNTR_IOProcAndPrec,0),),C243)=0,"",INDEX(CNTR_IOProcAndPrec,MATCH(C243,INDEX(CNTR_IOSupplyChain,MATCH(D231,CNTR_IOProcAndPrec,0),),0))))</f>
        <v/>
      </c>
      <c r="E243" s="1273"/>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2" t="str">
        <f>IF(D231="","",IF(COUNTIF(INDEX(CNTR_IOSupplyChain,MATCH(D231,CNTR_IOProcAndPrec,0),),C244)=0,"",INDEX(CNTR_IOProcAndPrec,MATCH(C244,INDEX(CNTR_IOSupplyChain,MATCH(D231,CNTR_IOProcAndPrec,0),),0))))</f>
        <v/>
      </c>
      <c r="E244" s="1273"/>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2" t="str">
        <f>IF(D231="","",IF(COUNTIF(INDEX(CNTR_IOSupplyChain,MATCH(D231,CNTR_IOProcAndPrec,0),),C245)=0,"",INDEX(CNTR_IOProcAndPrec,MATCH(C245,INDEX(CNTR_IOSupplyChain,MATCH(D231,CNTR_IOProcAndPrec,0),),0))))</f>
        <v/>
      </c>
      <c r="E245" s="1273"/>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2" t="str">
        <f>IF(D231="","",IF(COUNTIF(INDEX(CNTR_IOSupplyChain,MATCH(D231,CNTR_IOProcAndPrec,0),),C246)=0,"",INDEX(CNTR_IOProcAndPrec,MATCH(C246,INDEX(CNTR_IOSupplyChain,MATCH(D231,CNTR_IOProcAndPrec,0),),0))))</f>
        <v/>
      </c>
      <c r="E246" s="1273"/>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2" t="str">
        <f>IF(D231="","",IF(COUNTIF(INDEX(CNTR_IOSupplyChain,MATCH(D231,CNTR_IOProcAndPrec,0),),C247)=0,"",INDEX(CNTR_IOProcAndPrec,MATCH(C247,INDEX(CNTR_IOSupplyChain,MATCH(D231,CNTR_IOProcAndPrec,0),),0))))</f>
        <v/>
      </c>
      <c r="E247" s="1273"/>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2" t="str">
        <f>IF(D231="","",IF(COUNTIF(INDEX(CNTR_IOSupplyChain,MATCH(D231,CNTR_IOProcAndPrec,0),),C248)=0,"",INDEX(CNTR_IOProcAndPrec,MATCH(C248,INDEX(CNTR_IOSupplyChain,MATCH(D231,CNTR_IOProcAndPrec,0),),0))))</f>
        <v/>
      </c>
      <c r="E248" s="1273"/>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2" t="str">
        <f>IF(D231="","",IF(COUNTIF(INDEX(CNTR_IOSupplyChain,MATCH(D231,CNTR_IOProcAndPrec,0),),C249)=0,"",INDEX(CNTR_IOProcAndPrec,MATCH(C249,INDEX(CNTR_IOSupplyChain,MATCH(D231,CNTR_IOProcAndPrec,0),),0))))</f>
        <v/>
      </c>
      <c r="E249" s="1273"/>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2" t="str">
        <f>IF(D231="","",IF(COUNTIF(INDEX(CNTR_IOSupplyChain,MATCH(D231,CNTR_IOProcAndPrec,0),),C250)=0,"",INDEX(CNTR_IOProcAndPrec,MATCH(C250,INDEX(CNTR_IOSupplyChain,MATCH(D231,CNTR_IOProcAndPrec,0),),0))))</f>
        <v/>
      </c>
      <c r="E250" s="1273"/>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2" t="str">
        <f>IF(D231="","",IF(COUNTIF(INDEX(CNTR_IOSupplyChain,MATCH(D231,CNTR_IOProcAndPrec,0),),C251)=0,"",INDEX(CNTR_IOProcAndPrec,MATCH(C251,INDEX(CNTR_IOSupplyChain,MATCH(D231,CNTR_IOProcAndPrec,0),),0))))</f>
        <v/>
      </c>
      <c r="E251" s="1273"/>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2" t="str">
        <f>IF(D231="","",IF(COUNTIF(INDEX(CNTR_IOSupplyChain,MATCH(D231,CNTR_IOProcAndPrec,0),),C252)=0,"",INDEX(CNTR_IOProcAndPrec,MATCH(C252,INDEX(CNTR_IOSupplyChain,MATCH(D231,CNTR_IOProcAndPrec,0),),0))))</f>
        <v/>
      </c>
      <c r="E252" s="1273"/>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2" t="str">
        <f>IF(D231="","",IF(COUNTIF(INDEX(CNTR_IOSupplyChain,MATCH(D231,CNTR_IOProcAndPrec,0),),C253)=0,"",INDEX(CNTR_IOProcAndPrec,MATCH(C253,INDEX(CNTR_IOSupplyChain,MATCH(D231,CNTR_IOProcAndPrec,0),),0))))</f>
        <v/>
      </c>
      <c r="E253" s="1273"/>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2" t="str">
        <f>IF(D231="","",IF(COUNTIF(INDEX(CNTR_IOSupplyChain,MATCH(D231,CNTR_IOProcAndPrec,0),),C254)=0,"",INDEX(CNTR_IOProcAndPrec,MATCH(C254,INDEX(CNTR_IOSupplyChain,MATCH(D231,CNTR_IOProcAndPrec,0),),0))))</f>
        <v/>
      </c>
      <c r="E254" s="1273"/>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2" t="str">
        <f>IF(D231="","",IF(COUNTIF(INDEX(CNTR_IOSupplyChain,MATCH(D231,CNTR_IOProcAndPrec,0),),C255)=0,"",INDEX(CNTR_IOProcAndPrec,MATCH(C255,INDEX(CNTR_IOSupplyChain,MATCH(D231,CNTR_IOProcAndPrec,0),),0))))</f>
        <v/>
      </c>
      <c r="E255" s="1273"/>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2" t="str">
        <f>IF(D231="","",IF(COUNTIF(INDEX(CNTR_IOSupplyChain,MATCH(D231,CNTR_IOProcAndPrec,0),),C256)=0,"",INDEX(CNTR_IOProcAndPrec,MATCH(C256,INDEX(CNTR_IOSupplyChain,MATCH(D231,CNTR_IOProcAndPrec,0),),0))))</f>
        <v/>
      </c>
      <c r="E256" s="1273"/>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2" t="str">
        <f>IF(D231="","",IF(COUNTIF(INDEX(CNTR_IOSupplyChain,MATCH(D231,CNTR_IOProcAndPrec,0),),C257)=0,"",INDEX(CNTR_IOProcAndPrec,MATCH(C257,INDEX(CNTR_IOSupplyChain,MATCH(D231,CNTR_IOProcAndPrec,0),),0))))</f>
        <v/>
      </c>
      <c r="E257" s="1273"/>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2" t="str">
        <f>IF(D231="","",IF(COUNTIF(INDEX(CNTR_IOSupplyChain,MATCH(D231,CNTR_IOProcAndPrec,0),),C258)=0,"",INDEX(CNTR_IOProcAndPrec,MATCH(C258,INDEX(CNTR_IOSupplyChain,MATCH(D231,CNTR_IOProcAndPrec,0),),0))))</f>
        <v/>
      </c>
      <c r="E258" s="1273"/>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2" t="str">
        <f>IF(D231="","",IF(COUNTIF(INDEX(CNTR_IOSupplyChain,MATCH(D231,CNTR_IOProcAndPrec,0),),C259)=0,"",INDEX(CNTR_IOProcAndPrec,MATCH(C259,INDEX(CNTR_IOSupplyChain,MATCH(D231,CNTR_IOProcAndPrec,0),),0))))</f>
        <v/>
      </c>
      <c r="E259" s="1273"/>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2" t="str">
        <f>IF(D231="","",IF(COUNTIF(INDEX(CNTR_IOSupplyChain,MATCH(D231,CNTR_IOProcAndPrec,0),),C260)=0,"",INDEX(CNTR_IOProcAndPrec,MATCH(C260,INDEX(CNTR_IOSupplyChain,MATCH(D231,CNTR_IOProcAndPrec,0),),0))))</f>
        <v/>
      </c>
      <c r="E260" s="1273"/>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2" t="str">
        <f>IF(D231="","",IF(COUNTIF(INDEX(CNTR_IOSupplyChain,MATCH(D231,CNTR_IOProcAndPrec,0),),C261)=0,"",INDEX(CNTR_IOProcAndPrec,MATCH(C261,INDEX(CNTR_IOSupplyChain,MATCH(D231,CNTR_IOProcAndPrec,0),),0))))</f>
        <v/>
      </c>
      <c r="E261" s="1273"/>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2" t="str">
        <f>IF(D231="","",IF(COUNTIF(INDEX(CNTR_IOSupplyChain,MATCH(D231,CNTR_IOProcAndPrec,0),),C262)=0,"",INDEX(CNTR_IOProcAndPrec,MATCH(C262,INDEX(CNTR_IOSupplyChain,MATCH(D231,CNTR_IOProcAndPrec,0),),0))))</f>
        <v/>
      </c>
      <c r="E262" s="1273"/>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2" t="str">
        <f>IF(D231="","",IF(COUNTIF(INDEX(CNTR_IOSupplyChain,MATCH(D231,CNTR_IOProcAndPrec,0),),C263)=0,"",INDEX(CNTR_IOProcAndPrec,MATCH(C263,INDEX(CNTR_IOSupplyChain,MATCH(D231,CNTR_IOProcAndPrec,0),),0))))</f>
        <v/>
      </c>
      <c r="E263" s="1273"/>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280" t="str">
        <f>IF(D231="","",IF(COUNTIF(INDEX(CNTR_IOSupplyChain,MATCH(D231,CNTR_IOProcAndPrec,0),),C264)=0,"",INDEX(CNTR_IOProcAndPrec,MATCH(C264,INDEX(CNTR_IOSupplyChain,MATCH(D231,CNTR_IOProcAndPrec,0),),0))))</f>
        <v/>
      </c>
      <c r="E264" s="1281"/>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88">
        <f>C231+1</f>
        <v>4</v>
      </c>
      <c r="D267" s="1291" t="str">
        <f>IF(INDEX(CNTR_List_ExistProdProcNames,C267)=CONST_NA,"",INDEX(CNTR_List_ExistProdProcNames,C267))</f>
        <v/>
      </c>
      <c r="E267" s="1292"/>
      <c r="F267" s="1278" t="str">
        <f>Translations!$B$102</f>
        <v>Aggregated goods category</v>
      </c>
      <c r="G267" s="270" t="str">
        <f>Translations!$B$579</f>
        <v>Mass share</v>
      </c>
      <c r="H267" s="1274"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74" t="str">
        <f>Translations!$B$589</f>
        <v>Source of electricity EF</v>
      </c>
      <c r="P267" s="838" t="str">
        <f>Translations!$B$592</f>
        <v>Specific electricity</v>
      </c>
      <c r="Q267" s="1276" t="s">
        <v>130</v>
      </c>
      <c r="R267" s="1268" t="str">
        <f>Translations!$B$346</f>
        <v>CP due (per t or MWh)</v>
      </c>
      <c r="S267" s="1270"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89"/>
      <c r="D268" s="1293"/>
      <c r="E268" s="1294"/>
      <c r="F268" s="1279"/>
      <c r="G268" s="271" t="str">
        <f>IF($F269="",CONST_t,INDEX(CONST_LIST_GoodsUnit,MATCH($F269,CONST_LIST_Goods,0))) &amp;"/"&amp; IF($F269="",CONST_t,INDEX(CONST_LIST_GoodsUnit,MATCH($F269,CONST_LIST_Goods,0)))</f>
        <v>t/t</v>
      </c>
      <c r="H268" s="1275"/>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75"/>
      <c r="P268" s="839" t="str">
        <f>CONST_MWh &amp; "/" &amp; IF($F269="",CONST_t,INDEX(CONST_LIST_GoodsUnit,MATCH($F269,CONST_LIST_Goods,0)))</f>
        <v>MWh/t</v>
      </c>
      <c r="Q268" s="1277"/>
      <c r="R268" s="1269"/>
      <c r="S268" s="1271"/>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90"/>
      <c r="D269" s="1282" t="str">
        <f>Translations!$B$595</f>
        <v>Total production process</v>
      </c>
      <c r="E269" s="1283"/>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284" t="str">
        <f>D267</f>
        <v/>
      </c>
      <c r="E270" s="1285"/>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86" t="str">
        <f>IF(D267="","",IF(COUNTIF(INDEX(CNTR_IOSupplyChain,MATCH(D267,CNTR_IOProcAndPrec,0),),C271)=0,"",INDEX(CNTR_IOProcAndPrec,MATCH(C271,INDEX(CNTR_IOSupplyChain,MATCH(D267,CNTR_IOProcAndPrec,0),),0))))</f>
        <v/>
      </c>
      <c r="E271" s="1287"/>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2" t="str">
        <f>IF(D267="","",IF(COUNTIF(INDEX(CNTR_IOSupplyChain,MATCH(D267,CNTR_IOProcAndPrec,0),),C272)=0,"",INDEX(CNTR_IOProcAndPrec,MATCH(C272,INDEX(CNTR_IOSupplyChain,MATCH(D267,CNTR_IOProcAndPrec,0),),0))))</f>
        <v/>
      </c>
      <c r="E272" s="1273"/>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2" t="str">
        <f>IF(D267="","",IF(COUNTIF(INDEX(CNTR_IOSupplyChain,MATCH(D267,CNTR_IOProcAndPrec,0),),C273)=0,"",INDEX(CNTR_IOProcAndPrec,MATCH(C273,INDEX(CNTR_IOSupplyChain,MATCH(D267,CNTR_IOProcAndPrec,0),),0))))</f>
        <v/>
      </c>
      <c r="E273" s="1273"/>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2" t="str">
        <f>IF(D267="","",IF(COUNTIF(INDEX(CNTR_IOSupplyChain,MATCH(D267,CNTR_IOProcAndPrec,0),),C274)=0,"",INDEX(CNTR_IOProcAndPrec,MATCH(C274,INDEX(CNTR_IOSupplyChain,MATCH(D267,CNTR_IOProcAndPrec,0),),0))))</f>
        <v/>
      </c>
      <c r="E274" s="1273"/>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2" t="str">
        <f>IF(D267="","",IF(COUNTIF(INDEX(CNTR_IOSupplyChain,MATCH(D267,CNTR_IOProcAndPrec,0),),C275)=0,"",INDEX(CNTR_IOProcAndPrec,MATCH(C275,INDEX(CNTR_IOSupplyChain,MATCH(D267,CNTR_IOProcAndPrec,0),),0))))</f>
        <v/>
      </c>
      <c r="E275" s="1273"/>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2" t="str">
        <f>IF(D267="","",IF(COUNTIF(INDEX(CNTR_IOSupplyChain,MATCH(D267,CNTR_IOProcAndPrec,0),),C276)=0,"",INDEX(CNTR_IOProcAndPrec,MATCH(C276,INDEX(CNTR_IOSupplyChain,MATCH(D267,CNTR_IOProcAndPrec,0),),0))))</f>
        <v/>
      </c>
      <c r="E276" s="1273"/>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2" t="str">
        <f>IF(D267="","",IF(COUNTIF(INDEX(CNTR_IOSupplyChain,MATCH(D267,CNTR_IOProcAndPrec,0),),C277)=0,"",INDEX(CNTR_IOProcAndPrec,MATCH(C277,INDEX(CNTR_IOSupplyChain,MATCH(D267,CNTR_IOProcAndPrec,0),),0))))</f>
        <v/>
      </c>
      <c r="E277" s="1273"/>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2" t="str">
        <f>IF(D267="","",IF(COUNTIF(INDEX(CNTR_IOSupplyChain,MATCH(D267,CNTR_IOProcAndPrec,0),),C278)=0,"",INDEX(CNTR_IOProcAndPrec,MATCH(C278,INDEX(CNTR_IOSupplyChain,MATCH(D267,CNTR_IOProcAndPrec,0),),0))))</f>
        <v/>
      </c>
      <c r="E278" s="1273"/>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2" t="str">
        <f>IF(D267="","",IF(COUNTIF(INDEX(CNTR_IOSupplyChain,MATCH(D267,CNTR_IOProcAndPrec,0),),C279)=0,"",INDEX(CNTR_IOProcAndPrec,MATCH(C279,INDEX(CNTR_IOSupplyChain,MATCH(D267,CNTR_IOProcAndPrec,0),),0))))</f>
        <v/>
      </c>
      <c r="E279" s="1273"/>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2" t="str">
        <f>IF(D267="","",IF(COUNTIF(INDEX(CNTR_IOSupplyChain,MATCH(D267,CNTR_IOProcAndPrec,0),),C280)=0,"",INDEX(CNTR_IOProcAndPrec,MATCH(C280,INDEX(CNTR_IOSupplyChain,MATCH(D267,CNTR_IOProcAndPrec,0),),0))))</f>
        <v/>
      </c>
      <c r="E280" s="1273"/>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2" t="str">
        <f>IF(D267="","",IF(COUNTIF(INDEX(CNTR_IOSupplyChain,MATCH(D267,CNTR_IOProcAndPrec,0),),C281)=0,"",INDEX(CNTR_IOProcAndPrec,MATCH(C281,INDEX(CNTR_IOSupplyChain,MATCH(D267,CNTR_IOProcAndPrec,0),),0))))</f>
        <v/>
      </c>
      <c r="E281" s="1273"/>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2" t="str">
        <f>IF(D267="","",IF(COUNTIF(INDEX(CNTR_IOSupplyChain,MATCH(D267,CNTR_IOProcAndPrec,0),),C282)=0,"",INDEX(CNTR_IOProcAndPrec,MATCH(C282,INDEX(CNTR_IOSupplyChain,MATCH(D267,CNTR_IOProcAndPrec,0),),0))))</f>
        <v/>
      </c>
      <c r="E282" s="1273"/>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2" t="str">
        <f>IF(D267="","",IF(COUNTIF(INDEX(CNTR_IOSupplyChain,MATCH(D267,CNTR_IOProcAndPrec,0),),C283)=0,"",INDEX(CNTR_IOProcAndPrec,MATCH(C283,INDEX(CNTR_IOSupplyChain,MATCH(D267,CNTR_IOProcAndPrec,0),),0))))</f>
        <v/>
      </c>
      <c r="E283" s="1273"/>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2" t="str">
        <f>IF(D267="","",IF(COUNTIF(INDEX(CNTR_IOSupplyChain,MATCH(D267,CNTR_IOProcAndPrec,0),),C284)=0,"",INDEX(CNTR_IOProcAndPrec,MATCH(C284,INDEX(CNTR_IOSupplyChain,MATCH(D267,CNTR_IOProcAndPrec,0),),0))))</f>
        <v/>
      </c>
      <c r="E284" s="1273"/>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2" t="str">
        <f>IF(D267="","",IF(COUNTIF(INDEX(CNTR_IOSupplyChain,MATCH(D267,CNTR_IOProcAndPrec,0),),C285)=0,"",INDEX(CNTR_IOProcAndPrec,MATCH(C285,INDEX(CNTR_IOSupplyChain,MATCH(D267,CNTR_IOProcAndPrec,0),),0))))</f>
        <v/>
      </c>
      <c r="E285" s="1273"/>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2" t="str">
        <f>IF(D267="","",IF(COUNTIF(INDEX(CNTR_IOSupplyChain,MATCH(D267,CNTR_IOProcAndPrec,0),),C286)=0,"",INDEX(CNTR_IOProcAndPrec,MATCH(C286,INDEX(CNTR_IOSupplyChain,MATCH(D267,CNTR_IOProcAndPrec,0),),0))))</f>
        <v/>
      </c>
      <c r="E286" s="1273"/>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2" t="str">
        <f>IF(D267="","",IF(COUNTIF(INDEX(CNTR_IOSupplyChain,MATCH(D267,CNTR_IOProcAndPrec,0),),C287)=0,"",INDEX(CNTR_IOProcAndPrec,MATCH(C287,INDEX(CNTR_IOSupplyChain,MATCH(D267,CNTR_IOProcAndPrec,0),),0))))</f>
        <v/>
      </c>
      <c r="E287" s="1273"/>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2" t="str">
        <f>IF(D267="","",IF(COUNTIF(INDEX(CNTR_IOSupplyChain,MATCH(D267,CNTR_IOProcAndPrec,0),),C288)=0,"",INDEX(CNTR_IOProcAndPrec,MATCH(C288,INDEX(CNTR_IOSupplyChain,MATCH(D267,CNTR_IOProcAndPrec,0),),0))))</f>
        <v/>
      </c>
      <c r="E288" s="1273"/>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2" t="str">
        <f>IF(D267="","",IF(COUNTIF(INDEX(CNTR_IOSupplyChain,MATCH(D267,CNTR_IOProcAndPrec,0),),C289)=0,"",INDEX(CNTR_IOProcAndPrec,MATCH(C289,INDEX(CNTR_IOSupplyChain,MATCH(D267,CNTR_IOProcAndPrec,0),),0))))</f>
        <v/>
      </c>
      <c r="E289" s="1273"/>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2" t="str">
        <f>IF(D267="","",IF(COUNTIF(INDEX(CNTR_IOSupplyChain,MATCH(D267,CNTR_IOProcAndPrec,0),),C290)=0,"",INDEX(CNTR_IOProcAndPrec,MATCH(C290,INDEX(CNTR_IOSupplyChain,MATCH(D267,CNTR_IOProcAndPrec,0),),0))))</f>
        <v/>
      </c>
      <c r="E290" s="1273"/>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2" t="str">
        <f>IF(D267="","",IF(COUNTIF(INDEX(CNTR_IOSupplyChain,MATCH(D267,CNTR_IOProcAndPrec,0),),C291)=0,"",INDEX(CNTR_IOProcAndPrec,MATCH(C291,INDEX(CNTR_IOSupplyChain,MATCH(D267,CNTR_IOProcAndPrec,0),),0))))</f>
        <v/>
      </c>
      <c r="E291" s="1273"/>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2" t="str">
        <f>IF(D267="","",IF(COUNTIF(INDEX(CNTR_IOSupplyChain,MATCH(D267,CNTR_IOProcAndPrec,0),),C292)=0,"",INDEX(CNTR_IOProcAndPrec,MATCH(C292,INDEX(CNTR_IOSupplyChain,MATCH(D267,CNTR_IOProcAndPrec,0),),0))))</f>
        <v/>
      </c>
      <c r="E292" s="1273"/>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2" t="str">
        <f>IF(D267="","",IF(COUNTIF(INDEX(CNTR_IOSupplyChain,MATCH(D267,CNTR_IOProcAndPrec,0),),C293)=0,"",INDEX(CNTR_IOProcAndPrec,MATCH(C293,INDEX(CNTR_IOSupplyChain,MATCH(D267,CNTR_IOProcAndPrec,0),),0))))</f>
        <v/>
      </c>
      <c r="E293" s="1273"/>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2" t="str">
        <f>IF(D267="","",IF(COUNTIF(INDEX(CNTR_IOSupplyChain,MATCH(D267,CNTR_IOProcAndPrec,0),),C294)=0,"",INDEX(CNTR_IOProcAndPrec,MATCH(C294,INDEX(CNTR_IOSupplyChain,MATCH(D267,CNTR_IOProcAndPrec,0),),0))))</f>
        <v/>
      </c>
      <c r="E294" s="1273"/>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2" t="str">
        <f>IF(D267="","",IF(COUNTIF(INDEX(CNTR_IOSupplyChain,MATCH(D267,CNTR_IOProcAndPrec,0),),C295)=0,"",INDEX(CNTR_IOProcAndPrec,MATCH(C295,INDEX(CNTR_IOSupplyChain,MATCH(D267,CNTR_IOProcAndPrec,0),),0))))</f>
        <v/>
      </c>
      <c r="E295" s="1273"/>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2" t="str">
        <f>IF(D267="","",IF(COUNTIF(INDEX(CNTR_IOSupplyChain,MATCH(D267,CNTR_IOProcAndPrec,0),),C296)=0,"",INDEX(CNTR_IOProcAndPrec,MATCH(C296,INDEX(CNTR_IOSupplyChain,MATCH(D267,CNTR_IOProcAndPrec,0),),0))))</f>
        <v/>
      </c>
      <c r="E296" s="1273"/>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2" t="str">
        <f>IF(D267="","",IF(COUNTIF(INDEX(CNTR_IOSupplyChain,MATCH(D267,CNTR_IOProcAndPrec,0),),C297)=0,"",INDEX(CNTR_IOProcAndPrec,MATCH(C297,INDEX(CNTR_IOSupplyChain,MATCH(D267,CNTR_IOProcAndPrec,0),),0))))</f>
        <v/>
      </c>
      <c r="E297" s="1273"/>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2" t="str">
        <f>IF(D267="","",IF(COUNTIF(INDEX(CNTR_IOSupplyChain,MATCH(D267,CNTR_IOProcAndPrec,0),),C298)=0,"",INDEX(CNTR_IOProcAndPrec,MATCH(C298,INDEX(CNTR_IOSupplyChain,MATCH(D267,CNTR_IOProcAndPrec,0),),0))))</f>
        <v/>
      </c>
      <c r="E298" s="1273"/>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2" t="str">
        <f>IF(D267="","",IF(COUNTIF(INDEX(CNTR_IOSupplyChain,MATCH(D267,CNTR_IOProcAndPrec,0),),C299)=0,"",INDEX(CNTR_IOProcAndPrec,MATCH(C299,INDEX(CNTR_IOSupplyChain,MATCH(D267,CNTR_IOProcAndPrec,0),),0))))</f>
        <v/>
      </c>
      <c r="E299" s="1273"/>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280" t="str">
        <f>IF(D267="","",IF(COUNTIF(INDEX(CNTR_IOSupplyChain,MATCH(D267,CNTR_IOProcAndPrec,0),),C300)=0,"",INDEX(CNTR_IOProcAndPrec,MATCH(C300,INDEX(CNTR_IOSupplyChain,MATCH(D267,CNTR_IOProcAndPrec,0),),0))))</f>
        <v/>
      </c>
      <c r="E300" s="1281"/>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88">
        <f>C267+1</f>
        <v>5</v>
      </c>
      <c r="D303" s="1291" t="str">
        <f>IF(INDEX(CNTR_List_ExistProdProcNames,C303)=CONST_NA,"",INDEX(CNTR_List_ExistProdProcNames,C303))</f>
        <v/>
      </c>
      <c r="E303" s="1292"/>
      <c r="F303" s="1278" t="str">
        <f>Translations!$B$102</f>
        <v>Aggregated goods category</v>
      </c>
      <c r="G303" s="270" t="str">
        <f>Translations!$B$579</f>
        <v>Mass share</v>
      </c>
      <c r="H303" s="1274"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74" t="str">
        <f>Translations!$B$589</f>
        <v>Source of electricity EF</v>
      </c>
      <c r="P303" s="838" t="str">
        <f>Translations!$B$592</f>
        <v>Specific electricity</v>
      </c>
      <c r="Q303" s="1276" t="s">
        <v>130</v>
      </c>
      <c r="R303" s="1268" t="str">
        <f>Translations!$B$346</f>
        <v>CP due (per t or MWh)</v>
      </c>
      <c r="S303" s="1270"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89"/>
      <c r="D304" s="1293"/>
      <c r="E304" s="1294"/>
      <c r="F304" s="1279"/>
      <c r="G304" s="271" t="str">
        <f>IF($F305="",CONST_t,INDEX(CONST_LIST_GoodsUnit,MATCH($F305,CONST_LIST_Goods,0))) &amp;"/"&amp; IF($F305="",CONST_t,INDEX(CONST_LIST_GoodsUnit,MATCH($F305,CONST_LIST_Goods,0)))</f>
        <v>t/t</v>
      </c>
      <c r="H304" s="1275"/>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75"/>
      <c r="P304" s="839" t="str">
        <f>CONST_MWh &amp; "/" &amp; IF($F305="",CONST_t,INDEX(CONST_LIST_GoodsUnit,MATCH($F305,CONST_LIST_Goods,0)))</f>
        <v>MWh/t</v>
      </c>
      <c r="Q304" s="1277"/>
      <c r="R304" s="1269"/>
      <c r="S304" s="1271"/>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90"/>
      <c r="D305" s="1282" t="str">
        <f>Translations!$B$595</f>
        <v>Total production process</v>
      </c>
      <c r="E305" s="1283"/>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284" t="str">
        <f>D303</f>
        <v/>
      </c>
      <c r="E306" s="1285"/>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86" t="str">
        <f>IF(D303="","",IF(COUNTIF(INDEX(CNTR_IOSupplyChain,MATCH(D303,CNTR_IOProcAndPrec,0),),C307)=0,"",INDEX(CNTR_IOProcAndPrec,MATCH(C307,INDEX(CNTR_IOSupplyChain,MATCH(D303,CNTR_IOProcAndPrec,0),),0))))</f>
        <v/>
      </c>
      <c r="E307" s="1287"/>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2" t="str">
        <f>IF(D303="","",IF(COUNTIF(INDEX(CNTR_IOSupplyChain,MATCH(D303,CNTR_IOProcAndPrec,0),),C308)=0,"",INDEX(CNTR_IOProcAndPrec,MATCH(C308,INDEX(CNTR_IOSupplyChain,MATCH(D303,CNTR_IOProcAndPrec,0),),0))))</f>
        <v/>
      </c>
      <c r="E308" s="1273"/>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2" t="str">
        <f>IF(D303="","",IF(COUNTIF(INDEX(CNTR_IOSupplyChain,MATCH(D303,CNTR_IOProcAndPrec,0),),C309)=0,"",INDEX(CNTR_IOProcAndPrec,MATCH(C309,INDEX(CNTR_IOSupplyChain,MATCH(D303,CNTR_IOProcAndPrec,0),),0))))</f>
        <v/>
      </c>
      <c r="E309" s="1273"/>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2" t="str">
        <f>IF(D303="","",IF(COUNTIF(INDEX(CNTR_IOSupplyChain,MATCH(D303,CNTR_IOProcAndPrec,0),),C310)=0,"",INDEX(CNTR_IOProcAndPrec,MATCH(C310,INDEX(CNTR_IOSupplyChain,MATCH(D303,CNTR_IOProcAndPrec,0),),0))))</f>
        <v/>
      </c>
      <c r="E310" s="1273"/>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2" t="str">
        <f>IF(D303="","",IF(COUNTIF(INDEX(CNTR_IOSupplyChain,MATCH(D303,CNTR_IOProcAndPrec,0),),C311)=0,"",INDEX(CNTR_IOProcAndPrec,MATCH(C311,INDEX(CNTR_IOSupplyChain,MATCH(D303,CNTR_IOProcAndPrec,0),),0))))</f>
        <v/>
      </c>
      <c r="E311" s="1273"/>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2" t="str">
        <f>IF(D303="","",IF(COUNTIF(INDEX(CNTR_IOSupplyChain,MATCH(D303,CNTR_IOProcAndPrec,0),),C312)=0,"",INDEX(CNTR_IOProcAndPrec,MATCH(C312,INDEX(CNTR_IOSupplyChain,MATCH(D303,CNTR_IOProcAndPrec,0),),0))))</f>
        <v/>
      </c>
      <c r="E312" s="1273"/>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2" t="str">
        <f>IF(D303="","",IF(COUNTIF(INDEX(CNTR_IOSupplyChain,MATCH(D303,CNTR_IOProcAndPrec,0),),C313)=0,"",INDEX(CNTR_IOProcAndPrec,MATCH(C313,INDEX(CNTR_IOSupplyChain,MATCH(D303,CNTR_IOProcAndPrec,0),),0))))</f>
        <v/>
      </c>
      <c r="E313" s="1273"/>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2" t="str">
        <f>IF(D303="","",IF(COUNTIF(INDEX(CNTR_IOSupplyChain,MATCH(D303,CNTR_IOProcAndPrec,0),),C314)=0,"",INDEX(CNTR_IOProcAndPrec,MATCH(C314,INDEX(CNTR_IOSupplyChain,MATCH(D303,CNTR_IOProcAndPrec,0),),0))))</f>
        <v/>
      </c>
      <c r="E314" s="1273"/>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2" t="str">
        <f>IF(D303="","",IF(COUNTIF(INDEX(CNTR_IOSupplyChain,MATCH(D303,CNTR_IOProcAndPrec,0),),C315)=0,"",INDEX(CNTR_IOProcAndPrec,MATCH(C315,INDEX(CNTR_IOSupplyChain,MATCH(D303,CNTR_IOProcAndPrec,0),),0))))</f>
        <v/>
      </c>
      <c r="E315" s="1273"/>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2" t="str">
        <f>IF(D303="","",IF(COUNTIF(INDEX(CNTR_IOSupplyChain,MATCH(D303,CNTR_IOProcAndPrec,0),),C316)=0,"",INDEX(CNTR_IOProcAndPrec,MATCH(C316,INDEX(CNTR_IOSupplyChain,MATCH(D303,CNTR_IOProcAndPrec,0),),0))))</f>
        <v/>
      </c>
      <c r="E316" s="1273"/>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2" t="str">
        <f>IF(D303="","",IF(COUNTIF(INDEX(CNTR_IOSupplyChain,MATCH(D303,CNTR_IOProcAndPrec,0),),C317)=0,"",INDEX(CNTR_IOProcAndPrec,MATCH(C317,INDEX(CNTR_IOSupplyChain,MATCH(D303,CNTR_IOProcAndPrec,0),),0))))</f>
        <v/>
      </c>
      <c r="E317" s="1273"/>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2" t="str">
        <f>IF(D303="","",IF(COUNTIF(INDEX(CNTR_IOSupplyChain,MATCH(D303,CNTR_IOProcAndPrec,0),),C318)=0,"",INDEX(CNTR_IOProcAndPrec,MATCH(C318,INDEX(CNTR_IOSupplyChain,MATCH(D303,CNTR_IOProcAndPrec,0),),0))))</f>
        <v/>
      </c>
      <c r="E318" s="1273"/>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2" t="str">
        <f>IF(D303="","",IF(COUNTIF(INDEX(CNTR_IOSupplyChain,MATCH(D303,CNTR_IOProcAndPrec,0),),C319)=0,"",INDEX(CNTR_IOProcAndPrec,MATCH(C319,INDEX(CNTR_IOSupplyChain,MATCH(D303,CNTR_IOProcAndPrec,0),),0))))</f>
        <v/>
      </c>
      <c r="E319" s="1273"/>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2" t="str">
        <f>IF(D303="","",IF(COUNTIF(INDEX(CNTR_IOSupplyChain,MATCH(D303,CNTR_IOProcAndPrec,0),),C320)=0,"",INDEX(CNTR_IOProcAndPrec,MATCH(C320,INDEX(CNTR_IOSupplyChain,MATCH(D303,CNTR_IOProcAndPrec,0),),0))))</f>
        <v/>
      </c>
      <c r="E320" s="1273"/>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2" t="str">
        <f>IF(D303="","",IF(COUNTIF(INDEX(CNTR_IOSupplyChain,MATCH(D303,CNTR_IOProcAndPrec,0),),C321)=0,"",INDEX(CNTR_IOProcAndPrec,MATCH(C321,INDEX(CNTR_IOSupplyChain,MATCH(D303,CNTR_IOProcAndPrec,0),),0))))</f>
        <v/>
      </c>
      <c r="E321" s="1273"/>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2" t="str">
        <f>IF(D303="","",IF(COUNTIF(INDEX(CNTR_IOSupplyChain,MATCH(D303,CNTR_IOProcAndPrec,0),),C322)=0,"",INDEX(CNTR_IOProcAndPrec,MATCH(C322,INDEX(CNTR_IOSupplyChain,MATCH(D303,CNTR_IOProcAndPrec,0),),0))))</f>
        <v/>
      </c>
      <c r="E322" s="1273"/>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2" t="str">
        <f>IF(D303="","",IF(COUNTIF(INDEX(CNTR_IOSupplyChain,MATCH(D303,CNTR_IOProcAndPrec,0),),C323)=0,"",INDEX(CNTR_IOProcAndPrec,MATCH(C323,INDEX(CNTR_IOSupplyChain,MATCH(D303,CNTR_IOProcAndPrec,0),),0))))</f>
        <v/>
      </c>
      <c r="E323" s="1273"/>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2" t="str">
        <f>IF(D303="","",IF(COUNTIF(INDEX(CNTR_IOSupplyChain,MATCH(D303,CNTR_IOProcAndPrec,0),),C324)=0,"",INDEX(CNTR_IOProcAndPrec,MATCH(C324,INDEX(CNTR_IOSupplyChain,MATCH(D303,CNTR_IOProcAndPrec,0),),0))))</f>
        <v/>
      </c>
      <c r="E324" s="1273"/>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2" t="str">
        <f>IF(D303="","",IF(COUNTIF(INDEX(CNTR_IOSupplyChain,MATCH(D303,CNTR_IOProcAndPrec,0),),C325)=0,"",INDEX(CNTR_IOProcAndPrec,MATCH(C325,INDEX(CNTR_IOSupplyChain,MATCH(D303,CNTR_IOProcAndPrec,0),),0))))</f>
        <v/>
      </c>
      <c r="E325" s="1273"/>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2" t="str">
        <f>IF(D303="","",IF(COUNTIF(INDEX(CNTR_IOSupplyChain,MATCH(D303,CNTR_IOProcAndPrec,0),),C326)=0,"",INDEX(CNTR_IOProcAndPrec,MATCH(C326,INDEX(CNTR_IOSupplyChain,MATCH(D303,CNTR_IOProcAndPrec,0),),0))))</f>
        <v/>
      </c>
      <c r="E326" s="1273"/>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2" t="str">
        <f>IF(D303="","",IF(COUNTIF(INDEX(CNTR_IOSupplyChain,MATCH(D303,CNTR_IOProcAndPrec,0),),C327)=0,"",INDEX(CNTR_IOProcAndPrec,MATCH(C327,INDEX(CNTR_IOSupplyChain,MATCH(D303,CNTR_IOProcAndPrec,0),),0))))</f>
        <v/>
      </c>
      <c r="E327" s="1273"/>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2" t="str">
        <f>IF(D303="","",IF(COUNTIF(INDEX(CNTR_IOSupplyChain,MATCH(D303,CNTR_IOProcAndPrec,0),),C328)=0,"",INDEX(CNTR_IOProcAndPrec,MATCH(C328,INDEX(CNTR_IOSupplyChain,MATCH(D303,CNTR_IOProcAndPrec,0),),0))))</f>
        <v/>
      </c>
      <c r="E328" s="1273"/>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2" t="str">
        <f>IF(D303="","",IF(COUNTIF(INDEX(CNTR_IOSupplyChain,MATCH(D303,CNTR_IOProcAndPrec,0),),C329)=0,"",INDEX(CNTR_IOProcAndPrec,MATCH(C329,INDEX(CNTR_IOSupplyChain,MATCH(D303,CNTR_IOProcAndPrec,0),),0))))</f>
        <v/>
      </c>
      <c r="E329" s="1273"/>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2" t="str">
        <f>IF(D303="","",IF(COUNTIF(INDEX(CNTR_IOSupplyChain,MATCH(D303,CNTR_IOProcAndPrec,0),),C330)=0,"",INDEX(CNTR_IOProcAndPrec,MATCH(C330,INDEX(CNTR_IOSupplyChain,MATCH(D303,CNTR_IOProcAndPrec,0),),0))))</f>
        <v/>
      </c>
      <c r="E330" s="1273"/>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2" t="str">
        <f>IF(D303="","",IF(COUNTIF(INDEX(CNTR_IOSupplyChain,MATCH(D303,CNTR_IOProcAndPrec,0),),C331)=0,"",INDEX(CNTR_IOProcAndPrec,MATCH(C331,INDEX(CNTR_IOSupplyChain,MATCH(D303,CNTR_IOProcAndPrec,0),),0))))</f>
        <v/>
      </c>
      <c r="E331" s="1273"/>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2" t="str">
        <f>IF(D303="","",IF(COUNTIF(INDEX(CNTR_IOSupplyChain,MATCH(D303,CNTR_IOProcAndPrec,0),),C332)=0,"",INDEX(CNTR_IOProcAndPrec,MATCH(C332,INDEX(CNTR_IOSupplyChain,MATCH(D303,CNTR_IOProcAndPrec,0),),0))))</f>
        <v/>
      </c>
      <c r="E332" s="1273"/>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2" t="str">
        <f>IF(D303="","",IF(COUNTIF(INDEX(CNTR_IOSupplyChain,MATCH(D303,CNTR_IOProcAndPrec,0),),C333)=0,"",INDEX(CNTR_IOProcAndPrec,MATCH(C333,INDEX(CNTR_IOSupplyChain,MATCH(D303,CNTR_IOProcAndPrec,0),),0))))</f>
        <v/>
      </c>
      <c r="E333" s="1273"/>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2" t="str">
        <f>IF(D303="","",IF(COUNTIF(INDEX(CNTR_IOSupplyChain,MATCH(D303,CNTR_IOProcAndPrec,0),),C334)=0,"",INDEX(CNTR_IOProcAndPrec,MATCH(C334,INDEX(CNTR_IOSupplyChain,MATCH(D303,CNTR_IOProcAndPrec,0),),0))))</f>
        <v/>
      </c>
      <c r="E334" s="1273"/>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2" t="str">
        <f>IF(D303="","",IF(COUNTIF(INDEX(CNTR_IOSupplyChain,MATCH(D303,CNTR_IOProcAndPrec,0),),C335)=0,"",INDEX(CNTR_IOProcAndPrec,MATCH(C335,INDEX(CNTR_IOSupplyChain,MATCH(D303,CNTR_IOProcAndPrec,0),),0))))</f>
        <v/>
      </c>
      <c r="E335" s="1273"/>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280" t="str">
        <f>IF(D303="","",IF(COUNTIF(INDEX(CNTR_IOSupplyChain,MATCH(D303,CNTR_IOProcAndPrec,0),),C336)=0,"",INDEX(CNTR_IOProcAndPrec,MATCH(C336,INDEX(CNTR_IOSupplyChain,MATCH(D303,CNTR_IOProcAndPrec,0),),0))))</f>
        <v/>
      </c>
      <c r="E336" s="1281"/>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88">
        <f>C303+1</f>
        <v>6</v>
      </c>
      <c r="D339" s="1291" t="str">
        <f>IF(INDEX(CNTR_List_ExistProdProcNames,C339)=CONST_NA,"",INDEX(CNTR_List_ExistProdProcNames,C339))</f>
        <v/>
      </c>
      <c r="E339" s="1292"/>
      <c r="F339" s="1278" t="str">
        <f>Translations!$B$102</f>
        <v>Aggregated goods category</v>
      </c>
      <c r="G339" s="270" t="str">
        <f>Translations!$B$579</f>
        <v>Mass share</v>
      </c>
      <c r="H339" s="1274"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74" t="str">
        <f>Translations!$B$589</f>
        <v>Source of electricity EF</v>
      </c>
      <c r="P339" s="838" t="str">
        <f>Translations!$B$592</f>
        <v>Specific electricity</v>
      </c>
      <c r="Q339" s="1276" t="s">
        <v>130</v>
      </c>
      <c r="R339" s="1268" t="str">
        <f>Translations!$B$346</f>
        <v>CP due (per t or MWh)</v>
      </c>
      <c r="S339" s="1270"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89"/>
      <c r="D340" s="1293"/>
      <c r="E340" s="1294"/>
      <c r="F340" s="1279"/>
      <c r="G340" s="271" t="str">
        <f>IF($F341="",CONST_t,INDEX(CONST_LIST_GoodsUnit,MATCH($F341,CONST_LIST_Goods,0))) &amp;"/"&amp; IF($F341="",CONST_t,INDEX(CONST_LIST_GoodsUnit,MATCH($F341,CONST_LIST_Goods,0)))</f>
        <v>t/t</v>
      </c>
      <c r="H340" s="1275"/>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75"/>
      <c r="P340" s="839" t="str">
        <f>CONST_MWh &amp; "/" &amp; IF($F341="",CONST_t,INDEX(CONST_LIST_GoodsUnit,MATCH($F341,CONST_LIST_Goods,0)))</f>
        <v>MWh/t</v>
      </c>
      <c r="Q340" s="1277"/>
      <c r="R340" s="1269"/>
      <c r="S340" s="1271"/>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90"/>
      <c r="D341" s="1282" t="str">
        <f>Translations!$B$595</f>
        <v>Total production process</v>
      </c>
      <c r="E341" s="1283"/>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284" t="str">
        <f>D339</f>
        <v/>
      </c>
      <c r="E342" s="1285"/>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86" t="str">
        <f>IF(D339="","",IF(COUNTIF(INDEX(CNTR_IOSupplyChain,MATCH(D339,CNTR_IOProcAndPrec,0),),C343)=0,"",INDEX(CNTR_IOProcAndPrec,MATCH(C343,INDEX(CNTR_IOSupplyChain,MATCH(D339,CNTR_IOProcAndPrec,0),),0))))</f>
        <v/>
      </c>
      <c r="E343" s="1287"/>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2" t="str">
        <f>IF(D339="","",IF(COUNTIF(INDEX(CNTR_IOSupplyChain,MATCH(D339,CNTR_IOProcAndPrec,0),),C344)=0,"",INDEX(CNTR_IOProcAndPrec,MATCH(C344,INDEX(CNTR_IOSupplyChain,MATCH(D339,CNTR_IOProcAndPrec,0),),0))))</f>
        <v/>
      </c>
      <c r="E344" s="1273"/>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2" t="str">
        <f>IF(D339="","",IF(COUNTIF(INDEX(CNTR_IOSupplyChain,MATCH(D339,CNTR_IOProcAndPrec,0),),C345)=0,"",INDEX(CNTR_IOProcAndPrec,MATCH(C345,INDEX(CNTR_IOSupplyChain,MATCH(D339,CNTR_IOProcAndPrec,0),),0))))</f>
        <v/>
      </c>
      <c r="E345" s="1273"/>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2" t="str">
        <f>IF(D339="","",IF(COUNTIF(INDEX(CNTR_IOSupplyChain,MATCH(D339,CNTR_IOProcAndPrec,0),),C346)=0,"",INDEX(CNTR_IOProcAndPrec,MATCH(C346,INDEX(CNTR_IOSupplyChain,MATCH(D339,CNTR_IOProcAndPrec,0),),0))))</f>
        <v/>
      </c>
      <c r="E346" s="1273"/>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2" t="str">
        <f>IF(D339="","",IF(COUNTIF(INDEX(CNTR_IOSupplyChain,MATCH(D339,CNTR_IOProcAndPrec,0),),C347)=0,"",INDEX(CNTR_IOProcAndPrec,MATCH(C347,INDEX(CNTR_IOSupplyChain,MATCH(D339,CNTR_IOProcAndPrec,0),),0))))</f>
        <v/>
      </c>
      <c r="E347" s="1273"/>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2" t="str">
        <f>IF(D339="","",IF(COUNTIF(INDEX(CNTR_IOSupplyChain,MATCH(D339,CNTR_IOProcAndPrec,0),),C348)=0,"",INDEX(CNTR_IOProcAndPrec,MATCH(C348,INDEX(CNTR_IOSupplyChain,MATCH(D339,CNTR_IOProcAndPrec,0),),0))))</f>
        <v/>
      </c>
      <c r="E348" s="1273"/>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2" t="str">
        <f>IF(D339="","",IF(COUNTIF(INDEX(CNTR_IOSupplyChain,MATCH(D339,CNTR_IOProcAndPrec,0),),C349)=0,"",INDEX(CNTR_IOProcAndPrec,MATCH(C349,INDEX(CNTR_IOSupplyChain,MATCH(D339,CNTR_IOProcAndPrec,0),),0))))</f>
        <v/>
      </c>
      <c r="E349" s="1273"/>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2" t="str">
        <f>IF(D339="","",IF(COUNTIF(INDEX(CNTR_IOSupplyChain,MATCH(D339,CNTR_IOProcAndPrec,0),),C350)=0,"",INDEX(CNTR_IOProcAndPrec,MATCH(C350,INDEX(CNTR_IOSupplyChain,MATCH(D339,CNTR_IOProcAndPrec,0),),0))))</f>
        <v/>
      </c>
      <c r="E350" s="1273"/>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2" t="str">
        <f>IF(D339="","",IF(COUNTIF(INDEX(CNTR_IOSupplyChain,MATCH(D339,CNTR_IOProcAndPrec,0),),C351)=0,"",INDEX(CNTR_IOProcAndPrec,MATCH(C351,INDEX(CNTR_IOSupplyChain,MATCH(D339,CNTR_IOProcAndPrec,0),),0))))</f>
        <v/>
      </c>
      <c r="E351" s="1273"/>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2" t="str">
        <f>IF(D339="","",IF(COUNTIF(INDEX(CNTR_IOSupplyChain,MATCH(D339,CNTR_IOProcAndPrec,0),),C352)=0,"",INDEX(CNTR_IOProcAndPrec,MATCH(C352,INDEX(CNTR_IOSupplyChain,MATCH(D339,CNTR_IOProcAndPrec,0),),0))))</f>
        <v/>
      </c>
      <c r="E352" s="1273"/>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2" t="str">
        <f>IF(D339="","",IF(COUNTIF(INDEX(CNTR_IOSupplyChain,MATCH(D339,CNTR_IOProcAndPrec,0),),C353)=0,"",INDEX(CNTR_IOProcAndPrec,MATCH(C353,INDEX(CNTR_IOSupplyChain,MATCH(D339,CNTR_IOProcAndPrec,0),),0))))</f>
        <v/>
      </c>
      <c r="E353" s="1273"/>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2" t="str">
        <f>IF(D339="","",IF(COUNTIF(INDEX(CNTR_IOSupplyChain,MATCH(D339,CNTR_IOProcAndPrec,0),),C354)=0,"",INDEX(CNTR_IOProcAndPrec,MATCH(C354,INDEX(CNTR_IOSupplyChain,MATCH(D339,CNTR_IOProcAndPrec,0),),0))))</f>
        <v/>
      </c>
      <c r="E354" s="1273"/>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2" t="str">
        <f>IF(D339="","",IF(COUNTIF(INDEX(CNTR_IOSupplyChain,MATCH(D339,CNTR_IOProcAndPrec,0),),C355)=0,"",INDEX(CNTR_IOProcAndPrec,MATCH(C355,INDEX(CNTR_IOSupplyChain,MATCH(D339,CNTR_IOProcAndPrec,0),),0))))</f>
        <v/>
      </c>
      <c r="E355" s="1273"/>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2" t="str">
        <f>IF(D339="","",IF(COUNTIF(INDEX(CNTR_IOSupplyChain,MATCH(D339,CNTR_IOProcAndPrec,0),),C356)=0,"",INDEX(CNTR_IOProcAndPrec,MATCH(C356,INDEX(CNTR_IOSupplyChain,MATCH(D339,CNTR_IOProcAndPrec,0),),0))))</f>
        <v/>
      </c>
      <c r="E356" s="1273"/>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2" t="str">
        <f>IF(D339="","",IF(COUNTIF(INDEX(CNTR_IOSupplyChain,MATCH(D339,CNTR_IOProcAndPrec,0),),C357)=0,"",INDEX(CNTR_IOProcAndPrec,MATCH(C357,INDEX(CNTR_IOSupplyChain,MATCH(D339,CNTR_IOProcAndPrec,0),),0))))</f>
        <v/>
      </c>
      <c r="E357" s="1273"/>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2" t="str">
        <f>IF(D339="","",IF(COUNTIF(INDEX(CNTR_IOSupplyChain,MATCH(D339,CNTR_IOProcAndPrec,0),),C358)=0,"",INDEX(CNTR_IOProcAndPrec,MATCH(C358,INDEX(CNTR_IOSupplyChain,MATCH(D339,CNTR_IOProcAndPrec,0),),0))))</f>
        <v/>
      </c>
      <c r="E358" s="1273"/>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2" t="str">
        <f>IF(D339="","",IF(COUNTIF(INDEX(CNTR_IOSupplyChain,MATCH(D339,CNTR_IOProcAndPrec,0),),C359)=0,"",INDEX(CNTR_IOProcAndPrec,MATCH(C359,INDEX(CNTR_IOSupplyChain,MATCH(D339,CNTR_IOProcAndPrec,0),),0))))</f>
        <v/>
      </c>
      <c r="E359" s="1273"/>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2" t="str">
        <f>IF(D339="","",IF(COUNTIF(INDEX(CNTR_IOSupplyChain,MATCH(D339,CNTR_IOProcAndPrec,0),),C360)=0,"",INDEX(CNTR_IOProcAndPrec,MATCH(C360,INDEX(CNTR_IOSupplyChain,MATCH(D339,CNTR_IOProcAndPrec,0),),0))))</f>
        <v/>
      </c>
      <c r="E360" s="1273"/>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2" t="str">
        <f>IF(D339="","",IF(COUNTIF(INDEX(CNTR_IOSupplyChain,MATCH(D339,CNTR_IOProcAndPrec,0),),C361)=0,"",INDEX(CNTR_IOProcAndPrec,MATCH(C361,INDEX(CNTR_IOSupplyChain,MATCH(D339,CNTR_IOProcAndPrec,0),),0))))</f>
        <v/>
      </c>
      <c r="E361" s="1273"/>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2" t="str">
        <f>IF(D339="","",IF(COUNTIF(INDEX(CNTR_IOSupplyChain,MATCH(D339,CNTR_IOProcAndPrec,0),),C362)=0,"",INDEX(CNTR_IOProcAndPrec,MATCH(C362,INDEX(CNTR_IOSupplyChain,MATCH(D339,CNTR_IOProcAndPrec,0),),0))))</f>
        <v/>
      </c>
      <c r="E362" s="1273"/>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2" t="str">
        <f>IF(D339="","",IF(COUNTIF(INDEX(CNTR_IOSupplyChain,MATCH(D339,CNTR_IOProcAndPrec,0),),C363)=0,"",INDEX(CNTR_IOProcAndPrec,MATCH(C363,INDEX(CNTR_IOSupplyChain,MATCH(D339,CNTR_IOProcAndPrec,0),),0))))</f>
        <v/>
      </c>
      <c r="E363" s="1273"/>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2" t="str">
        <f>IF(D339="","",IF(COUNTIF(INDEX(CNTR_IOSupplyChain,MATCH(D339,CNTR_IOProcAndPrec,0),),C364)=0,"",INDEX(CNTR_IOProcAndPrec,MATCH(C364,INDEX(CNTR_IOSupplyChain,MATCH(D339,CNTR_IOProcAndPrec,0),),0))))</f>
        <v/>
      </c>
      <c r="E364" s="1273"/>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2" t="str">
        <f>IF(D339="","",IF(COUNTIF(INDEX(CNTR_IOSupplyChain,MATCH(D339,CNTR_IOProcAndPrec,0),),C365)=0,"",INDEX(CNTR_IOProcAndPrec,MATCH(C365,INDEX(CNTR_IOSupplyChain,MATCH(D339,CNTR_IOProcAndPrec,0),),0))))</f>
        <v/>
      </c>
      <c r="E365" s="1273"/>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2" t="str">
        <f>IF(D339="","",IF(COUNTIF(INDEX(CNTR_IOSupplyChain,MATCH(D339,CNTR_IOProcAndPrec,0),),C366)=0,"",INDEX(CNTR_IOProcAndPrec,MATCH(C366,INDEX(CNTR_IOSupplyChain,MATCH(D339,CNTR_IOProcAndPrec,0),),0))))</f>
        <v/>
      </c>
      <c r="E366" s="1273"/>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2" t="str">
        <f>IF(D339="","",IF(COUNTIF(INDEX(CNTR_IOSupplyChain,MATCH(D339,CNTR_IOProcAndPrec,0),),C367)=0,"",INDEX(CNTR_IOProcAndPrec,MATCH(C367,INDEX(CNTR_IOSupplyChain,MATCH(D339,CNTR_IOProcAndPrec,0),),0))))</f>
        <v/>
      </c>
      <c r="E367" s="1273"/>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2" t="str">
        <f>IF(D339="","",IF(COUNTIF(INDEX(CNTR_IOSupplyChain,MATCH(D339,CNTR_IOProcAndPrec,0),),C368)=0,"",INDEX(CNTR_IOProcAndPrec,MATCH(C368,INDEX(CNTR_IOSupplyChain,MATCH(D339,CNTR_IOProcAndPrec,0),),0))))</f>
        <v/>
      </c>
      <c r="E368" s="1273"/>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2" t="str">
        <f>IF(D339="","",IF(COUNTIF(INDEX(CNTR_IOSupplyChain,MATCH(D339,CNTR_IOProcAndPrec,0),),C369)=0,"",INDEX(CNTR_IOProcAndPrec,MATCH(C369,INDEX(CNTR_IOSupplyChain,MATCH(D339,CNTR_IOProcAndPrec,0),),0))))</f>
        <v/>
      </c>
      <c r="E369" s="1273"/>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2" t="str">
        <f>IF(D339="","",IF(COUNTIF(INDEX(CNTR_IOSupplyChain,MATCH(D339,CNTR_IOProcAndPrec,0),),C370)=0,"",INDEX(CNTR_IOProcAndPrec,MATCH(C370,INDEX(CNTR_IOSupplyChain,MATCH(D339,CNTR_IOProcAndPrec,0),),0))))</f>
        <v/>
      </c>
      <c r="E370" s="1273"/>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2" t="str">
        <f>IF(D339="","",IF(COUNTIF(INDEX(CNTR_IOSupplyChain,MATCH(D339,CNTR_IOProcAndPrec,0),),C371)=0,"",INDEX(CNTR_IOProcAndPrec,MATCH(C371,INDEX(CNTR_IOSupplyChain,MATCH(D339,CNTR_IOProcAndPrec,0),),0))))</f>
        <v/>
      </c>
      <c r="E371" s="1273"/>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280" t="str">
        <f>IF(D339="","",IF(COUNTIF(INDEX(CNTR_IOSupplyChain,MATCH(D339,CNTR_IOProcAndPrec,0),),C372)=0,"",INDEX(CNTR_IOProcAndPrec,MATCH(C372,INDEX(CNTR_IOSupplyChain,MATCH(D339,CNTR_IOProcAndPrec,0),),0))))</f>
        <v/>
      </c>
      <c r="E372" s="1281"/>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88">
        <f>C339+1</f>
        <v>7</v>
      </c>
      <c r="D375" s="1291" t="str">
        <f>IF(INDEX(CNTR_List_ExistProdProcNames,C375)=CONST_NA,"",INDEX(CNTR_List_ExistProdProcNames,C375))</f>
        <v/>
      </c>
      <c r="E375" s="1292"/>
      <c r="F375" s="1278" t="str">
        <f>Translations!$B$102</f>
        <v>Aggregated goods category</v>
      </c>
      <c r="G375" s="270" t="str">
        <f>Translations!$B$579</f>
        <v>Mass share</v>
      </c>
      <c r="H375" s="1274"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74" t="str">
        <f>Translations!$B$589</f>
        <v>Source of electricity EF</v>
      </c>
      <c r="P375" s="838" t="str">
        <f>Translations!$B$592</f>
        <v>Specific electricity</v>
      </c>
      <c r="Q375" s="1276" t="s">
        <v>130</v>
      </c>
      <c r="R375" s="1268" t="str">
        <f>Translations!$B$346</f>
        <v>CP due (per t or MWh)</v>
      </c>
      <c r="S375" s="1270"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89"/>
      <c r="D376" s="1293"/>
      <c r="E376" s="1294"/>
      <c r="F376" s="1279"/>
      <c r="G376" s="271" t="str">
        <f>IF($F377="",CONST_t,INDEX(CONST_LIST_GoodsUnit,MATCH($F377,CONST_LIST_Goods,0))) &amp;"/"&amp; IF($F377="",CONST_t,INDEX(CONST_LIST_GoodsUnit,MATCH($F377,CONST_LIST_Goods,0)))</f>
        <v>t/t</v>
      </c>
      <c r="H376" s="1275"/>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75"/>
      <c r="P376" s="839" t="str">
        <f>CONST_MWh &amp; "/" &amp; IF($F377="",CONST_t,INDEX(CONST_LIST_GoodsUnit,MATCH($F377,CONST_LIST_Goods,0)))</f>
        <v>MWh/t</v>
      </c>
      <c r="Q376" s="1277"/>
      <c r="R376" s="1269"/>
      <c r="S376" s="1271"/>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90"/>
      <c r="D377" s="1282" t="str">
        <f>Translations!$B$595</f>
        <v>Total production process</v>
      </c>
      <c r="E377" s="1283"/>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284" t="str">
        <f>D375</f>
        <v/>
      </c>
      <c r="E378" s="1285"/>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86" t="str">
        <f>IF(D375="","",IF(COUNTIF(INDEX(CNTR_IOSupplyChain,MATCH(D375,CNTR_IOProcAndPrec,0),),C379)=0,"",INDEX(CNTR_IOProcAndPrec,MATCH(C379,INDEX(CNTR_IOSupplyChain,MATCH(D375,CNTR_IOProcAndPrec,0),),0))))</f>
        <v/>
      </c>
      <c r="E379" s="1287"/>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2" t="str">
        <f>IF(D375="","",IF(COUNTIF(INDEX(CNTR_IOSupplyChain,MATCH(D375,CNTR_IOProcAndPrec,0),),C380)=0,"",INDEX(CNTR_IOProcAndPrec,MATCH(C380,INDEX(CNTR_IOSupplyChain,MATCH(D375,CNTR_IOProcAndPrec,0),),0))))</f>
        <v/>
      </c>
      <c r="E380" s="1273"/>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2" t="str">
        <f>IF(D375="","",IF(COUNTIF(INDEX(CNTR_IOSupplyChain,MATCH(D375,CNTR_IOProcAndPrec,0),),C381)=0,"",INDEX(CNTR_IOProcAndPrec,MATCH(C381,INDEX(CNTR_IOSupplyChain,MATCH(D375,CNTR_IOProcAndPrec,0),),0))))</f>
        <v/>
      </c>
      <c r="E381" s="1273"/>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2" t="str">
        <f>IF(D375="","",IF(COUNTIF(INDEX(CNTR_IOSupplyChain,MATCH(D375,CNTR_IOProcAndPrec,0),),C382)=0,"",INDEX(CNTR_IOProcAndPrec,MATCH(C382,INDEX(CNTR_IOSupplyChain,MATCH(D375,CNTR_IOProcAndPrec,0),),0))))</f>
        <v/>
      </c>
      <c r="E382" s="1273"/>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2" t="str">
        <f>IF(D375="","",IF(COUNTIF(INDEX(CNTR_IOSupplyChain,MATCH(D375,CNTR_IOProcAndPrec,0),),C383)=0,"",INDEX(CNTR_IOProcAndPrec,MATCH(C383,INDEX(CNTR_IOSupplyChain,MATCH(D375,CNTR_IOProcAndPrec,0),),0))))</f>
        <v/>
      </c>
      <c r="E383" s="1273"/>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2" t="str">
        <f>IF(D375="","",IF(COUNTIF(INDEX(CNTR_IOSupplyChain,MATCH(D375,CNTR_IOProcAndPrec,0),),C384)=0,"",INDEX(CNTR_IOProcAndPrec,MATCH(C384,INDEX(CNTR_IOSupplyChain,MATCH(D375,CNTR_IOProcAndPrec,0),),0))))</f>
        <v/>
      </c>
      <c r="E384" s="1273"/>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2" t="str">
        <f>IF(D375="","",IF(COUNTIF(INDEX(CNTR_IOSupplyChain,MATCH(D375,CNTR_IOProcAndPrec,0),),C385)=0,"",INDEX(CNTR_IOProcAndPrec,MATCH(C385,INDEX(CNTR_IOSupplyChain,MATCH(D375,CNTR_IOProcAndPrec,0),),0))))</f>
        <v/>
      </c>
      <c r="E385" s="1273"/>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2" t="str">
        <f>IF(D375="","",IF(COUNTIF(INDEX(CNTR_IOSupplyChain,MATCH(D375,CNTR_IOProcAndPrec,0),),C386)=0,"",INDEX(CNTR_IOProcAndPrec,MATCH(C386,INDEX(CNTR_IOSupplyChain,MATCH(D375,CNTR_IOProcAndPrec,0),),0))))</f>
        <v/>
      </c>
      <c r="E386" s="1273"/>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2" t="str">
        <f>IF(D375="","",IF(COUNTIF(INDEX(CNTR_IOSupplyChain,MATCH(D375,CNTR_IOProcAndPrec,0),),C387)=0,"",INDEX(CNTR_IOProcAndPrec,MATCH(C387,INDEX(CNTR_IOSupplyChain,MATCH(D375,CNTR_IOProcAndPrec,0),),0))))</f>
        <v/>
      </c>
      <c r="E387" s="1273"/>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2" t="str">
        <f>IF(D375="","",IF(COUNTIF(INDEX(CNTR_IOSupplyChain,MATCH(D375,CNTR_IOProcAndPrec,0),),C388)=0,"",INDEX(CNTR_IOProcAndPrec,MATCH(C388,INDEX(CNTR_IOSupplyChain,MATCH(D375,CNTR_IOProcAndPrec,0),),0))))</f>
        <v/>
      </c>
      <c r="E388" s="1273"/>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2" t="str">
        <f>IF(D375="","",IF(COUNTIF(INDEX(CNTR_IOSupplyChain,MATCH(D375,CNTR_IOProcAndPrec,0),),C389)=0,"",INDEX(CNTR_IOProcAndPrec,MATCH(C389,INDEX(CNTR_IOSupplyChain,MATCH(D375,CNTR_IOProcAndPrec,0),),0))))</f>
        <v/>
      </c>
      <c r="E389" s="1273"/>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2" t="str">
        <f>IF(D375="","",IF(COUNTIF(INDEX(CNTR_IOSupplyChain,MATCH(D375,CNTR_IOProcAndPrec,0),),C390)=0,"",INDEX(CNTR_IOProcAndPrec,MATCH(C390,INDEX(CNTR_IOSupplyChain,MATCH(D375,CNTR_IOProcAndPrec,0),),0))))</f>
        <v/>
      </c>
      <c r="E390" s="1273"/>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2" t="str">
        <f>IF(D375="","",IF(COUNTIF(INDEX(CNTR_IOSupplyChain,MATCH(D375,CNTR_IOProcAndPrec,0),),C391)=0,"",INDEX(CNTR_IOProcAndPrec,MATCH(C391,INDEX(CNTR_IOSupplyChain,MATCH(D375,CNTR_IOProcAndPrec,0),),0))))</f>
        <v/>
      </c>
      <c r="E391" s="1273"/>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2" t="str">
        <f>IF(D375="","",IF(COUNTIF(INDEX(CNTR_IOSupplyChain,MATCH(D375,CNTR_IOProcAndPrec,0),),C392)=0,"",INDEX(CNTR_IOProcAndPrec,MATCH(C392,INDEX(CNTR_IOSupplyChain,MATCH(D375,CNTR_IOProcAndPrec,0),),0))))</f>
        <v/>
      </c>
      <c r="E392" s="1273"/>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2" t="str">
        <f>IF(D375="","",IF(COUNTIF(INDEX(CNTR_IOSupplyChain,MATCH(D375,CNTR_IOProcAndPrec,0),),C393)=0,"",INDEX(CNTR_IOProcAndPrec,MATCH(C393,INDEX(CNTR_IOSupplyChain,MATCH(D375,CNTR_IOProcAndPrec,0),),0))))</f>
        <v/>
      </c>
      <c r="E393" s="1273"/>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2" t="str">
        <f>IF(D375="","",IF(COUNTIF(INDEX(CNTR_IOSupplyChain,MATCH(D375,CNTR_IOProcAndPrec,0),),C394)=0,"",INDEX(CNTR_IOProcAndPrec,MATCH(C394,INDEX(CNTR_IOSupplyChain,MATCH(D375,CNTR_IOProcAndPrec,0),),0))))</f>
        <v/>
      </c>
      <c r="E394" s="1273"/>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2" t="str">
        <f>IF(D375="","",IF(COUNTIF(INDEX(CNTR_IOSupplyChain,MATCH(D375,CNTR_IOProcAndPrec,0),),C395)=0,"",INDEX(CNTR_IOProcAndPrec,MATCH(C395,INDEX(CNTR_IOSupplyChain,MATCH(D375,CNTR_IOProcAndPrec,0),),0))))</f>
        <v/>
      </c>
      <c r="E395" s="1273"/>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2" t="str">
        <f>IF(D375="","",IF(COUNTIF(INDEX(CNTR_IOSupplyChain,MATCH(D375,CNTR_IOProcAndPrec,0),),C396)=0,"",INDEX(CNTR_IOProcAndPrec,MATCH(C396,INDEX(CNTR_IOSupplyChain,MATCH(D375,CNTR_IOProcAndPrec,0),),0))))</f>
        <v/>
      </c>
      <c r="E396" s="1273"/>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2" t="str">
        <f>IF(D375="","",IF(COUNTIF(INDEX(CNTR_IOSupplyChain,MATCH(D375,CNTR_IOProcAndPrec,0),),C397)=0,"",INDEX(CNTR_IOProcAndPrec,MATCH(C397,INDEX(CNTR_IOSupplyChain,MATCH(D375,CNTR_IOProcAndPrec,0),),0))))</f>
        <v/>
      </c>
      <c r="E397" s="1273"/>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2" t="str">
        <f>IF(D375="","",IF(COUNTIF(INDEX(CNTR_IOSupplyChain,MATCH(D375,CNTR_IOProcAndPrec,0),),C398)=0,"",INDEX(CNTR_IOProcAndPrec,MATCH(C398,INDEX(CNTR_IOSupplyChain,MATCH(D375,CNTR_IOProcAndPrec,0),),0))))</f>
        <v/>
      </c>
      <c r="E398" s="1273"/>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2" t="str">
        <f>IF(D375="","",IF(COUNTIF(INDEX(CNTR_IOSupplyChain,MATCH(D375,CNTR_IOProcAndPrec,0),),C399)=0,"",INDEX(CNTR_IOProcAndPrec,MATCH(C399,INDEX(CNTR_IOSupplyChain,MATCH(D375,CNTR_IOProcAndPrec,0),),0))))</f>
        <v/>
      </c>
      <c r="E399" s="1273"/>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2" t="str">
        <f>IF(D375="","",IF(COUNTIF(INDEX(CNTR_IOSupplyChain,MATCH(D375,CNTR_IOProcAndPrec,0),),C400)=0,"",INDEX(CNTR_IOProcAndPrec,MATCH(C400,INDEX(CNTR_IOSupplyChain,MATCH(D375,CNTR_IOProcAndPrec,0),),0))))</f>
        <v/>
      </c>
      <c r="E400" s="1273"/>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2" t="str">
        <f>IF(D375="","",IF(COUNTIF(INDEX(CNTR_IOSupplyChain,MATCH(D375,CNTR_IOProcAndPrec,0),),C401)=0,"",INDEX(CNTR_IOProcAndPrec,MATCH(C401,INDEX(CNTR_IOSupplyChain,MATCH(D375,CNTR_IOProcAndPrec,0),),0))))</f>
        <v/>
      </c>
      <c r="E401" s="1273"/>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2" t="str">
        <f>IF(D375="","",IF(COUNTIF(INDEX(CNTR_IOSupplyChain,MATCH(D375,CNTR_IOProcAndPrec,0),),C402)=0,"",INDEX(CNTR_IOProcAndPrec,MATCH(C402,INDEX(CNTR_IOSupplyChain,MATCH(D375,CNTR_IOProcAndPrec,0),),0))))</f>
        <v/>
      </c>
      <c r="E402" s="1273"/>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2" t="str">
        <f>IF(D375="","",IF(COUNTIF(INDEX(CNTR_IOSupplyChain,MATCH(D375,CNTR_IOProcAndPrec,0),),C403)=0,"",INDEX(CNTR_IOProcAndPrec,MATCH(C403,INDEX(CNTR_IOSupplyChain,MATCH(D375,CNTR_IOProcAndPrec,0),),0))))</f>
        <v/>
      </c>
      <c r="E403" s="1273"/>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2" t="str">
        <f>IF(D375="","",IF(COUNTIF(INDEX(CNTR_IOSupplyChain,MATCH(D375,CNTR_IOProcAndPrec,0),),C404)=0,"",INDEX(CNTR_IOProcAndPrec,MATCH(C404,INDEX(CNTR_IOSupplyChain,MATCH(D375,CNTR_IOProcAndPrec,0),),0))))</f>
        <v/>
      </c>
      <c r="E404" s="1273"/>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2" t="str">
        <f>IF(D375="","",IF(COUNTIF(INDEX(CNTR_IOSupplyChain,MATCH(D375,CNTR_IOProcAndPrec,0),),C405)=0,"",INDEX(CNTR_IOProcAndPrec,MATCH(C405,INDEX(CNTR_IOSupplyChain,MATCH(D375,CNTR_IOProcAndPrec,0),),0))))</f>
        <v/>
      </c>
      <c r="E405" s="1273"/>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2" t="str">
        <f>IF(D375="","",IF(COUNTIF(INDEX(CNTR_IOSupplyChain,MATCH(D375,CNTR_IOProcAndPrec,0),),C406)=0,"",INDEX(CNTR_IOProcAndPrec,MATCH(C406,INDEX(CNTR_IOSupplyChain,MATCH(D375,CNTR_IOProcAndPrec,0),),0))))</f>
        <v/>
      </c>
      <c r="E406" s="1273"/>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2" t="str">
        <f>IF(D375="","",IF(COUNTIF(INDEX(CNTR_IOSupplyChain,MATCH(D375,CNTR_IOProcAndPrec,0),),C407)=0,"",INDEX(CNTR_IOProcAndPrec,MATCH(C407,INDEX(CNTR_IOSupplyChain,MATCH(D375,CNTR_IOProcAndPrec,0),),0))))</f>
        <v/>
      </c>
      <c r="E407" s="1273"/>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280" t="str">
        <f>IF(D375="","",IF(COUNTIF(INDEX(CNTR_IOSupplyChain,MATCH(D375,CNTR_IOProcAndPrec,0),),C408)=0,"",INDEX(CNTR_IOProcAndPrec,MATCH(C408,INDEX(CNTR_IOSupplyChain,MATCH(D375,CNTR_IOProcAndPrec,0),),0))))</f>
        <v/>
      </c>
      <c r="E408" s="1281"/>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88">
        <f>C375+1</f>
        <v>8</v>
      </c>
      <c r="D411" s="1291" t="str">
        <f>IF(INDEX(CNTR_List_ExistProdProcNames,C411)=CONST_NA,"",INDEX(CNTR_List_ExistProdProcNames,C411))</f>
        <v/>
      </c>
      <c r="E411" s="1292"/>
      <c r="F411" s="1278" t="str">
        <f>Translations!$B$102</f>
        <v>Aggregated goods category</v>
      </c>
      <c r="G411" s="270" t="str">
        <f>Translations!$B$579</f>
        <v>Mass share</v>
      </c>
      <c r="H411" s="1274"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74" t="str">
        <f>Translations!$B$589</f>
        <v>Source of electricity EF</v>
      </c>
      <c r="P411" s="838" t="str">
        <f>Translations!$B$592</f>
        <v>Specific electricity</v>
      </c>
      <c r="Q411" s="1276" t="s">
        <v>130</v>
      </c>
      <c r="R411" s="1268" t="str">
        <f>Translations!$B$346</f>
        <v>CP due (per t or MWh)</v>
      </c>
      <c r="S411" s="1270"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89"/>
      <c r="D412" s="1293"/>
      <c r="E412" s="1294"/>
      <c r="F412" s="1279"/>
      <c r="G412" s="271" t="str">
        <f>IF($F413="",CONST_t,INDEX(CONST_LIST_GoodsUnit,MATCH($F413,CONST_LIST_Goods,0))) &amp;"/"&amp; IF($F413="",CONST_t,INDEX(CONST_LIST_GoodsUnit,MATCH($F413,CONST_LIST_Goods,0)))</f>
        <v>t/t</v>
      </c>
      <c r="H412" s="1275"/>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75"/>
      <c r="P412" s="839" t="str">
        <f>CONST_MWh &amp; "/" &amp; IF($F413="",CONST_t,INDEX(CONST_LIST_GoodsUnit,MATCH($F413,CONST_LIST_Goods,0)))</f>
        <v>MWh/t</v>
      </c>
      <c r="Q412" s="1277"/>
      <c r="R412" s="1269"/>
      <c r="S412" s="1271"/>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90"/>
      <c r="D413" s="1282" t="str">
        <f>Translations!$B$595</f>
        <v>Total production process</v>
      </c>
      <c r="E413" s="1283"/>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284" t="str">
        <f>D411</f>
        <v/>
      </c>
      <c r="E414" s="1285"/>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86" t="str">
        <f>IF(D411="","",IF(COUNTIF(INDEX(CNTR_IOSupplyChain,MATCH(D411,CNTR_IOProcAndPrec,0),),C415)=0,"",INDEX(CNTR_IOProcAndPrec,MATCH(C415,INDEX(CNTR_IOSupplyChain,MATCH(D411,CNTR_IOProcAndPrec,0),),0))))</f>
        <v/>
      </c>
      <c r="E415" s="1287"/>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2" t="str">
        <f>IF(D411="","",IF(COUNTIF(INDEX(CNTR_IOSupplyChain,MATCH(D411,CNTR_IOProcAndPrec,0),),C416)=0,"",INDEX(CNTR_IOProcAndPrec,MATCH(C416,INDEX(CNTR_IOSupplyChain,MATCH(D411,CNTR_IOProcAndPrec,0),),0))))</f>
        <v/>
      </c>
      <c r="E416" s="1273"/>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2" t="str">
        <f>IF(D411="","",IF(COUNTIF(INDEX(CNTR_IOSupplyChain,MATCH(D411,CNTR_IOProcAndPrec,0),),C417)=0,"",INDEX(CNTR_IOProcAndPrec,MATCH(C417,INDEX(CNTR_IOSupplyChain,MATCH(D411,CNTR_IOProcAndPrec,0),),0))))</f>
        <v/>
      </c>
      <c r="E417" s="1273"/>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2" t="str">
        <f>IF(D411="","",IF(COUNTIF(INDEX(CNTR_IOSupplyChain,MATCH(D411,CNTR_IOProcAndPrec,0),),C418)=0,"",INDEX(CNTR_IOProcAndPrec,MATCH(C418,INDEX(CNTR_IOSupplyChain,MATCH(D411,CNTR_IOProcAndPrec,0),),0))))</f>
        <v/>
      </c>
      <c r="E418" s="1273"/>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2" t="str">
        <f>IF(D411="","",IF(COUNTIF(INDEX(CNTR_IOSupplyChain,MATCH(D411,CNTR_IOProcAndPrec,0),),C419)=0,"",INDEX(CNTR_IOProcAndPrec,MATCH(C419,INDEX(CNTR_IOSupplyChain,MATCH(D411,CNTR_IOProcAndPrec,0),),0))))</f>
        <v/>
      </c>
      <c r="E419" s="1273"/>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2" t="str">
        <f>IF(D411="","",IF(COUNTIF(INDEX(CNTR_IOSupplyChain,MATCH(D411,CNTR_IOProcAndPrec,0),),C420)=0,"",INDEX(CNTR_IOProcAndPrec,MATCH(C420,INDEX(CNTR_IOSupplyChain,MATCH(D411,CNTR_IOProcAndPrec,0),),0))))</f>
        <v/>
      </c>
      <c r="E420" s="1273"/>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2" t="str">
        <f>IF(D411="","",IF(COUNTIF(INDEX(CNTR_IOSupplyChain,MATCH(D411,CNTR_IOProcAndPrec,0),),C421)=0,"",INDEX(CNTR_IOProcAndPrec,MATCH(C421,INDEX(CNTR_IOSupplyChain,MATCH(D411,CNTR_IOProcAndPrec,0),),0))))</f>
        <v/>
      </c>
      <c r="E421" s="1273"/>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2" t="str">
        <f>IF(D411="","",IF(COUNTIF(INDEX(CNTR_IOSupplyChain,MATCH(D411,CNTR_IOProcAndPrec,0),),C422)=0,"",INDEX(CNTR_IOProcAndPrec,MATCH(C422,INDEX(CNTR_IOSupplyChain,MATCH(D411,CNTR_IOProcAndPrec,0),),0))))</f>
        <v/>
      </c>
      <c r="E422" s="1273"/>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2" t="str">
        <f>IF(D411="","",IF(COUNTIF(INDEX(CNTR_IOSupplyChain,MATCH(D411,CNTR_IOProcAndPrec,0),),C423)=0,"",INDEX(CNTR_IOProcAndPrec,MATCH(C423,INDEX(CNTR_IOSupplyChain,MATCH(D411,CNTR_IOProcAndPrec,0),),0))))</f>
        <v/>
      </c>
      <c r="E423" s="1273"/>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2" t="str">
        <f>IF(D411="","",IF(COUNTIF(INDEX(CNTR_IOSupplyChain,MATCH(D411,CNTR_IOProcAndPrec,0),),C424)=0,"",INDEX(CNTR_IOProcAndPrec,MATCH(C424,INDEX(CNTR_IOSupplyChain,MATCH(D411,CNTR_IOProcAndPrec,0),),0))))</f>
        <v/>
      </c>
      <c r="E424" s="1273"/>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2" t="str">
        <f>IF(D411="","",IF(COUNTIF(INDEX(CNTR_IOSupplyChain,MATCH(D411,CNTR_IOProcAndPrec,0),),C425)=0,"",INDEX(CNTR_IOProcAndPrec,MATCH(C425,INDEX(CNTR_IOSupplyChain,MATCH(D411,CNTR_IOProcAndPrec,0),),0))))</f>
        <v/>
      </c>
      <c r="E425" s="1273"/>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2" t="str">
        <f>IF(D411="","",IF(COUNTIF(INDEX(CNTR_IOSupplyChain,MATCH(D411,CNTR_IOProcAndPrec,0),),C426)=0,"",INDEX(CNTR_IOProcAndPrec,MATCH(C426,INDEX(CNTR_IOSupplyChain,MATCH(D411,CNTR_IOProcAndPrec,0),),0))))</f>
        <v/>
      </c>
      <c r="E426" s="1273"/>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2" t="str">
        <f>IF(D411="","",IF(COUNTIF(INDEX(CNTR_IOSupplyChain,MATCH(D411,CNTR_IOProcAndPrec,0),),C427)=0,"",INDEX(CNTR_IOProcAndPrec,MATCH(C427,INDEX(CNTR_IOSupplyChain,MATCH(D411,CNTR_IOProcAndPrec,0),),0))))</f>
        <v/>
      </c>
      <c r="E427" s="1273"/>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2" t="str">
        <f>IF(D411="","",IF(COUNTIF(INDEX(CNTR_IOSupplyChain,MATCH(D411,CNTR_IOProcAndPrec,0),),C428)=0,"",INDEX(CNTR_IOProcAndPrec,MATCH(C428,INDEX(CNTR_IOSupplyChain,MATCH(D411,CNTR_IOProcAndPrec,0),),0))))</f>
        <v/>
      </c>
      <c r="E428" s="1273"/>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2" t="str">
        <f>IF(D411="","",IF(COUNTIF(INDEX(CNTR_IOSupplyChain,MATCH(D411,CNTR_IOProcAndPrec,0),),C429)=0,"",INDEX(CNTR_IOProcAndPrec,MATCH(C429,INDEX(CNTR_IOSupplyChain,MATCH(D411,CNTR_IOProcAndPrec,0),),0))))</f>
        <v/>
      </c>
      <c r="E429" s="1273"/>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2" t="str">
        <f>IF(D411="","",IF(COUNTIF(INDEX(CNTR_IOSupplyChain,MATCH(D411,CNTR_IOProcAndPrec,0),),C430)=0,"",INDEX(CNTR_IOProcAndPrec,MATCH(C430,INDEX(CNTR_IOSupplyChain,MATCH(D411,CNTR_IOProcAndPrec,0),),0))))</f>
        <v/>
      </c>
      <c r="E430" s="1273"/>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2" t="str">
        <f>IF(D411="","",IF(COUNTIF(INDEX(CNTR_IOSupplyChain,MATCH(D411,CNTR_IOProcAndPrec,0),),C431)=0,"",INDEX(CNTR_IOProcAndPrec,MATCH(C431,INDEX(CNTR_IOSupplyChain,MATCH(D411,CNTR_IOProcAndPrec,0),),0))))</f>
        <v/>
      </c>
      <c r="E431" s="1273"/>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2" t="str">
        <f>IF(D411="","",IF(COUNTIF(INDEX(CNTR_IOSupplyChain,MATCH(D411,CNTR_IOProcAndPrec,0),),C432)=0,"",INDEX(CNTR_IOProcAndPrec,MATCH(C432,INDEX(CNTR_IOSupplyChain,MATCH(D411,CNTR_IOProcAndPrec,0),),0))))</f>
        <v/>
      </c>
      <c r="E432" s="1273"/>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2" t="str">
        <f>IF(D411="","",IF(COUNTIF(INDEX(CNTR_IOSupplyChain,MATCH(D411,CNTR_IOProcAndPrec,0),),C433)=0,"",INDEX(CNTR_IOProcAndPrec,MATCH(C433,INDEX(CNTR_IOSupplyChain,MATCH(D411,CNTR_IOProcAndPrec,0),),0))))</f>
        <v/>
      </c>
      <c r="E433" s="1273"/>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2" t="str">
        <f>IF(D411="","",IF(COUNTIF(INDEX(CNTR_IOSupplyChain,MATCH(D411,CNTR_IOProcAndPrec,0),),C434)=0,"",INDEX(CNTR_IOProcAndPrec,MATCH(C434,INDEX(CNTR_IOSupplyChain,MATCH(D411,CNTR_IOProcAndPrec,0),),0))))</f>
        <v/>
      </c>
      <c r="E434" s="1273"/>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2" t="str">
        <f>IF(D411="","",IF(COUNTIF(INDEX(CNTR_IOSupplyChain,MATCH(D411,CNTR_IOProcAndPrec,0),),C435)=0,"",INDEX(CNTR_IOProcAndPrec,MATCH(C435,INDEX(CNTR_IOSupplyChain,MATCH(D411,CNTR_IOProcAndPrec,0),),0))))</f>
        <v/>
      </c>
      <c r="E435" s="1273"/>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2" t="str">
        <f>IF(D411="","",IF(COUNTIF(INDEX(CNTR_IOSupplyChain,MATCH(D411,CNTR_IOProcAndPrec,0),),C436)=0,"",INDEX(CNTR_IOProcAndPrec,MATCH(C436,INDEX(CNTR_IOSupplyChain,MATCH(D411,CNTR_IOProcAndPrec,0),),0))))</f>
        <v/>
      </c>
      <c r="E436" s="1273"/>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2" t="str">
        <f>IF(D411="","",IF(COUNTIF(INDEX(CNTR_IOSupplyChain,MATCH(D411,CNTR_IOProcAndPrec,0),),C437)=0,"",INDEX(CNTR_IOProcAndPrec,MATCH(C437,INDEX(CNTR_IOSupplyChain,MATCH(D411,CNTR_IOProcAndPrec,0),),0))))</f>
        <v/>
      </c>
      <c r="E437" s="1273"/>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2" t="str">
        <f>IF(D411="","",IF(COUNTIF(INDEX(CNTR_IOSupplyChain,MATCH(D411,CNTR_IOProcAndPrec,0),),C438)=0,"",INDEX(CNTR_IOProcAndPrec,MATCH(C438,INDEX(CNTR_IOSupplyChain,MATCH(D411,CNTR_IOProcAndPrec,0),),0))))</f>
        <v/>
      </c>
      <c r="E438" s="1273"/>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2" t="str">
        <f>IF(D411="","",IF(COUNTIF(INDEX(CNTR_IOSupplyChain,MATCH(D411,CNTR_IOProcAndPrec,0),),C439)=0,"",INDEX(CNTR_IOProcAndPrec,MATCH(C439,INDEX(CNTR_IOSupplyChain,MATCH(D411,CNTR_IOProcAndPrec,0),),0))))</f>
        <v/>
      </c>
      <c r="E439" s="1273"/>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2" t="str">
        <f>IF(D411="","",IF(COUNTIF(INDEX(CNTR_IOSupplyChain,MATCH(D411,CNTR_IOProcAndPrec,0),),C440)=0,"",INDEX(CNTR_IOProcAndPrec,MATCH(C440,INDEX(CNTR_IOSupplyChain,MATCH(D411,CNTR_IOProcAndPrec,0),),0))))</f>
        <v/>
      </c>
      <c r="E440" s="1273"/>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2" t="str">
        <f>IF(D411="","",IF(COUNTIF(INDEX(CNTR_IOSupplyChain,MATCH(D411,CNTR_IOProcAndPrec,0),),C441)=0,"",INDEX(CNTR_IOProcAndPrec,MATCH(C441,INDEX(CNTR_IOSupplyChain,MATCH(D411,CNTR_IOProcAndPrec,0),),0))))</f>
        <v/>
      </c>
      <c r="E441" s="1273"/>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2" t="str">
        <f>IF(D411="","",IF(COUNTIF(INDEX(CNTR_IOSupplyChain,MATCH(D411,CNTR_IOProcAndPrec,0),),C442)=0,"",INDEX(CNTR_IOProcAndPrec,MATCH(C442,INDEX(CNTR_IOSupplyChain,MATCH(D411,CNTR_IOProcAndPrec,0),),0))))</f>
        <v/>
      </c>
      <c r="E442" s="1273"/>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2" t="str">
        <f>IF(D411="","",IF(COUNTIF(INDEX(CNTR_IOSupplyChain,MATCH(D411,CNTR_IOProcAndPrec,0),),C443)=0,"",INDEX(CNTR_IOProcAndPrec,MATCH(C443,INDEX(CNTR_IOSupplyChain,MATCH(D411,CNTR_IOProcAndPrec,0),),0))))</f>
        <v/>
      </c>
      <c r="E443" s="1273"/>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280" t="str">
        <f>IF(D411="","",IF(COUNTIF(INDEX(CNTR_IOSupplyChain,MATCH(D411,CNTR_IOProcAndPrec,0),),C444)=0,"",INDEX(CNTR_IOProcAndPrec,MATCH(C444,INDEX(CNTR_IOSupplyChain,MATCH(D411,CNTR_IOProcAndPrec,0),),0))))</f>
        <v/>
      </c>
      <c r="E444" s="1281"/>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88">
        <f>C411+1</f>
        <v>9</v>
      </c>
      <c r="D447" s="1291" t="str">
        <f>IF(INDEX(CNTR_List_ExistProdProcNames,C447)=CONST_NA,"",INDEX(CNTR_List_ExistProdProcNames,C447))</f>
        <v/>
      </c>
      <c r="E447" s="1292"/>
      <c r="F447" s="1278" t="str">
        <f>Translations!$B$102</f>
        <v>Aggregated goods category</v>
      </c>
      <c r="G447" s="270" t="str">
        <f>Translations!$B$579</f>
        <v>Mass share</v>
      </c>
      <c r="H447" s="1274"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74" t="str">
        <f>Translations!$B$589</f>
        <v>Source of electricity EF</v>
      </c>
      <c r="P447" s="838" t="str">
        <f>Translations!$B$592</f>
        <v>Specific electricity</v>
      </c>
      <c r="Q447" s="1276" t="s">
        <v>130</v>
      </c>
      <c r="R447" s="1268" t="str">
        <f>Translations!$B$346</f>
        <v>CP due (per t or MWh)</v>
      </c>
      <c r="S447" s="1270"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89"/>
      <c r="D448" s="1293"/>
      <c r="E448" s="1294"/>
      <c r="F448" s="1279"/>
      <c r="G448" s="271" t="str">
        <f>IF($F449="",CONST_t,INDEX(CONST_LIST_GoodsUnit,MATCH($F449,CONST_LIST_Goods,0))) &amp;"/"&amp; IF($F449="",CONST_t,INDEX(CONST_LIST_GoodsUnit,MATCH($F449,CONST_LIST_Goods,0)))</f>
        <v>t/t</v>
      </c>
      <c r="H448" s="1275"/>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75"/>
      <c r="P448" s="839" t="str">
        <f>CONST_MWh &amp; "/" &amp; IF($F449="",CONST_t,INDEX(CONST_LIST_GoodsUnit,MATCH($F449,CONST_LIST_Goods,0)))</f>
        <v>MWh/t</v>
      </c>
      <c r="Q448" s="1277"/>
      <c r="R448" s="1269"/>
      <c r="S448" s="1271"/>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90"/>
      <c r="D449" s="1282" t="str">
        <f>Translations!$B$595</f>
        <v>Total production process</v>
      </c>
      <c r="E449" s="1283"/>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284" t="str">
        <f>D447</f>
        <v/>
      </c>
      <c r="E450" s="1285"/>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86" t="str">
        <f>IF(D447="","",IF(COUNTIF(INDEX(CNTR_IOSupplyChain,MATCH(D447,CNTR_IOProcAndPrec,0),),C451)=0,"",INDEX(CNTR_IOProcAndPrec,MATCH(C451,INDEX(CNTR_IOSupplyChain,MATCH(D447,CNTR_IOProcAndPrec,0),),0))))</f>
        <v/>
      </c>
      <c r="E451" s="1287"/>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2" t="str">
        <f>IF(D447="","",IF(COUNTIF(INDEX(CNTR_IOSupplyChain,MATCH(D447,CNTR_IOProcAndPrec,0),),C452)=0,"",INDEX(CNTR_IOProcAndPrec,MATCH(C452,INDEX(CNTR_IOSupplyChain,MATCH(D447,CNTR_IOProcAndPrec,0),),0))))</f>
        <v/>
      </c>
      <c r="E452" s="1273"/>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2" t="str">
        <f>IF(D447="","",IF(COUNTIF(INDEX(CNTR_IOSupplyChain,MATCH(D447,CNTR_IOProcAndPrec,0),),C453)=0,"",INDEX(CNTR_IOProcAndPrec,MATCH(C453,INDEX(CNTR_IOSupplyChain,MATCH(D447,CNTR_IOProcAndPrec,0),),0))))</f>
        <v/>
      </c>
      <c r="E453" s="1273"/>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2" t="str">
        <f>IF(D447="","",IF(COUNTIF(INDEX(CNTR_IOSupplyChain,MATCH(D447,CNTR_IOProcAndPrec,0),),C454)=0,"",INDEX(CNTR_IOProcAndPrec,MATCH(C454,INDEX(CNTR_IOSupplyChain,MATCH(D447,CNTR_IOProcAndPrec,0),),0))))</f>
        <v/>
      </c>
      <c r="E454" s="1273"/>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2" t="str">
        <f>IF(D447="","",IF(COUNTIF(INDEX(CNTR_IOSupplyChain,MATCH(D447,CNTR_IOProcAndPrec,0),),C455)=0,"",INDEX(CNTR_IOProcAndPrec,MATCH(C455,INDEX(CNTR_IOSupplyChain,MATCH(D447,CNTR_IOProcAndPrec,0),),0))))</f>
        <v/>
      </c>
      <c r="E455" s="1273"/>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2" t="str">
        <f>IF(D447="","",IF(COUNTIF(INDEX(CNTR_IOSupplyChain,MATCH(D447,CNTR_IOProcAndPrec,0),),C456)=0,"",INDEX(CNTR_IOProcAndPrec,MATCH(C456,INDEX(CNTR_IOSupplyChain,MATCH(D447,CNTR_IOProcAndPrec,0),),0))))</f>
        <v/>
      </c>
      <c r="E456" s="1273"/>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2" t="str">
        <f>IF(D447="","",IF(COUNTIF(INDEX(CNTR_IOSupplyChain,MATCH(D447,CNTR_IOProcAndPrec,0),),C457)=0,"",INDEX(CNTR_IOProcAndPrec,MATCH(C457,INDEX(CNTR_IOSupplyChain,MATCH(D447,CNTR_IOProcAndPrec,0),),0))))</f>
        <v/>
      </c>
      <c r="E457" s="1273"/>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2" t="str">
        <f>IF(D447="","",IF(COUNTIF(INDEX(CNTR_IOSupplyChain,MATCH(D447,CNTR_IOProcAndPrec,0),),C458)=0,"",INDEX(CNTR_IOProcAndPrec,MATCH(C458,INDEX(CNTR_IOSupplyChain,MATCH(D447,CNTR_IOProcAndPrec,0),),0))))</f>
        <v/>
      </c>
      <c r="E458" s="1273"/>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2" t="str">
        <f>IF(D447="","",IF(COUNTIF(INDEX(CNTR_IOSupplyChain,MATCH(D447,CNTR_IOProcAndPrec,0),),C459)=0,"",INDEX(CNTR_IOProcAndPrec,MATCH(C459,INDEX(CNTR_IOSupplyChain,MATCH(D447,CNTR_IOProcAndPrec,0),),0))))</f>
        <v/>
      </c>
      <c r="E459" s="1273"/>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2" t="str">
        <f>IF(D447="","",IF(COUNTIF(INDEX(CNTR_IOSupplyChain,MATCH(D447,CNTR_IOProcAndPrec,0),),C460)=0,"",INDEX(CNTR_IOProcAndPrec,MATCH(C460,INDEX(CNTR_IOSupplyChain,MATCH(D447,CNTR_IOProcAndPrec,0),),0))))</f>
        <v/>
      </c>
      <c r="E460" s="1273"/>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2" t="str">
        <f>IF(D447="","",IF(COUNTIF(INDEX(CNTR_IOSupplyChain,MATCH(D447,CNTR_IOProcAndPrec,0),),C461)=0,"",INDEX(CNTR_IOProcAndPrec,MATCH(C461,INDEX(CNTR_IOSupplyChain,MATCH(D447,CNTR_IOProcAndPrec,0),),0))))</f>
        <v/>
      </c>
      <c r="E461" s="1273"/>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2" t="str">
        <f>IF(D447="","",IF(COUNTIF(INDEX(CNTR_IOSupplyChain,MATCH(D447,CNTR_IOProcAndPrec,0),),C462)=0,"",INDEX(CNTR_IOProcAndPrec,MATCH(C462,INDEX(CNTR_IOSupplyChain,MATCH(D447,CNTR_IOProcAndPrec,0),),0))))</f>
        <v/>
      </c>
      <c r="E462" s="1273"/>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2" t="str">
        <f>IF(D447="","",IF(COUNTIF(INDEX(CNTR_IOSupplyChain,MATCH(D447,CNTR_IOProcAndPrec,0),),C463)=0,"",INDEX(CNTR_IOProcAndPrec,MATCH(C463,INDEX(CNTR_IOSupplyChain,MATCH(D447,CNTR_IOProcAndPrec,0),),0))))</f>
        <v/>
      </c>
      <c r="E463" s="1273"/>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2" t="str">
        <f>IF(D447="","",IF(COUNTIF(INDEX(CNTR_IOSupplyChain,MATCH(D447,CNTR_IOProcAndPrec,0),),C464)=0,"",INDEX(CNTR_IOProcAndPrec,MATCH(C464,INDEX(CNTR_IOSupplyChain,MATCH(D447,CNTR_IOProcAndPrec,0),),0))))</f>
        <v/>
      </c>
      <c r="E464" s="1273"/>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2" t="str">
        <f>IF(D447="","",IF(COUNTIF(INDEX(CNTR_IOSupplyChain,MATCH(D447,CNTR_IOProcAndPrec,0),),C465)=0,"",INDEX(CNTR_IOProcAndPrec,MATCH(C465,INDEX(CNTR_IOSupplyChain,MATCH(D447,CNTR_IOProcAndPrec,0),),0))))</f>
        <v/>
      </c>
      <c r="E465" s="1273"/>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2" t="str">
        <f>IF(D447="","",IF(COUNTIF(INDEX(CNTR_IOSupplyChain,MATCH(D447,CNTR_IOProcAndPrec,0),),C466)=0,"",INDEX(CNTR_IOProcAndPrec,MATCH(C466,INDEX(CNTR_IOSupplyChain,MATCH(D447,CNTR_IOProcAndPrec,0),),0))))</f>
        <v/>
      </c>
      <c r="E466" s="1273"/>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2" t="str">
        <f>IF(D447="","",IF(COUNTIF(INDEX(CNTR_IOSupplyChain,MATCH(D447,CNTR_IOProcAndPrec,0),),C467)=0,"",INDEX(CNTR_IOProcAndPrec,MATCH(C467,INDEX(CNTR_IOSupplyChain,MATCH(D447,CNTR_IOProcAndPrec,0),),0))))</f>
        <v/>
      </c>
      <c r="E467" s="1273"/>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2" t="str">
        <f>IF(D447="","",IF(COUNTIF(INDEX(CNTR_IOSupplyChain,MATCH(D447,CNTR_IOProcAndPrec,0),),C468)=0,"",INDEX(CNTR_IOProcAndPrec,MATCH(C468,INDEX(CNTR_IOSupplyChain,MATCH(D447,CNTR_IOProcAndPrec,0),),0))))</f>
        <v/>
      </c>
      <c r="E468" s="1273"/>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2" t="str">
        <f>IF(D447="","",IF(COUNTIF(INDEX(CNTR_IOSupplyChain,MATCH(D447,CNTR_IOProcAndPrec,0),),C469)=0,"",INDEX(CNTR_IOProcAndPrec,MATCH(C469,INDEX(CNTR_IOSupplyChain,MATCH(D447,CNTR_IOProcAndPrec,0),),0))))</f>
        <v/>
      </c>
      <c r="E469" s="1273"/>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2" t="str">
        <f>IF(D447="","",IF(COUNTIF(INDEX(CNTR_IOSupplyChain,MATCH(D447,CNTR_IOProcAndPrec,0),),C470)=0,"",INDEX(CNTR_IOProcAndPrec,MATCH(C470,INDEX(CNTR_IOSupplyChain,MATCH(D447,CNTR_IOProcAndPrec,0),),0))))</f>
        <v/>
      </c>
      <c r="E470" s="1273"/>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2" t="str">
        <f>IF(D447="","",IF(COUNTIF(INDEX(CNTR_IOSupplyChain,MATCH(D447,CNTR_IOProcAndPrec,0),),C471)=0,"",INDEX(CNTR_IOProcAndPrec,MATCH(C471,INDEX(CNTR_IOSupplyChain,MATCH(D447,CNTR_IOProcAndPrec,0),),0))))</f>
        <v/>
      </c>
      <c r="E471" s="1273"/>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2" t="str">
        <f>IF(D447="","",IF(COUNTIF(INDEX(CNTR_IOSupplyChain,MATCH(D447,CNTR_IOProcAndPrec,0),),C472)=0,"",INDEX(CNTR_IOProcAndPrec,MATCH(C472,INDEX(CNTR_IOSupplyChain,MATCH(D447,CNTR_IOProcAndPrec,0),),0))))</f>
        <v/>
      </c>
      <c r="E472" s="1273"/>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2" t="str">
        <f>IF(D447="","",IF(COUNTIF(INDEX(CNTR_IOSupplyChain,MATCH(D447,CNTR_IOProcAndPrec,0),),C473)=0,"",INDEX(CNTR_IOProcAndPrec,MATCH(C473,INDEX(CNTR_IOSupplyChain,MATCH(D447,CNTR_IOProcAndPrec,0),),0))))</f>
        <v/>
      </c>
      <c r="E473" s="1273"/>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2" t="str">
        <f>IF(D447="","",IF(COUNTIF(INDEX(CNTR_IOSupplyChain,MATCH(D447,CNTR_IOProcAndPrec,0),),C474)=0,"",INDEX(CNTR_IOProcAndPrec,MATCH(C474,INDEX(CNTR_IOSupplyChain,MATCH(D447,CNTR_IOProcAndPrec,0),),0))))</f>
        <v/>
      </c>
      <c r="E474" s="1273"/>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2" t="str">
        <f>IF(D447="","",IF(COUNTIF(INDEX(CNTR_IOSupplyChain,MATCH(D447,CNTR_IOProcAndPrec,0),),C475)=0,"",INDEX(CNTR_IOProcAndPrec,MATCH(C475,INDEX(CNTR_IOSupplyChain,MATCH(D447,CNTR_IOProcAndPrec,0),),0))))</f>
        <v/>
      </c>
      <c r="E475" s="1273"/>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2" t="str">
        <f>IF(D447="","",IF(COUNTIF(INDEX(CNTR_IOSupplyChain,MATCH(D447,CNTR_IOProcAndPrec,0),),C476)=0,"",INDEX(CNTR_IOProcAndPrec,MATCH(C476,INDEX(CNTR_IOSupplyChain,MATCH(D447,CNTR_IOProcAndPrec,0),),0))))</f>
        <v/>
      </c>
      <c r="E476" s="1273"/>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2" t="str">
        <f>IF(D447="","",IF(COUNTIF(INDEX(CNTR_IOSupplyChain,MATCH(D447,CNTR_IOProcAndPrec,0),),C477)=0,"",INDEX(CNTR_IOProcAndPrec,MATCH(C477,INDEX(CNTR_IOSupplyChain,MATCH(D447,CNTR_IOProcAndPrec,0),),0))))</f>
        <v/>
      </c>
      <c r="E477" s="1273"/>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2" t="str">
        <f>IF(D447="","",IF(COUNTIF(INDEX(CNTR_IOSupplyChain,MATCH(D447,CNTR_IOProcAndPrec,0),),C478)=0,"",INDEX(CNTR_IOProcAndPrec,MATCH(C478,INDEX(CNTR_IOSupplyChain,MATCH(D447,CNTR_IOProcAndPrec,0),),0))))</f>
        <v/>
      </c>
      <c r="E478" s="1273"/>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2" t="str">
        <f>IF(D447="","",IF(COUNTIF(INDEX(CNTR_IOSupplyChain,MATCH(D447,CNTR_IOProcAndPrec,0),),C479)=0,"",INDEX(CNTR_IOProcAndPrec,MATCH(C479,INDEX(CNTR_IOSupplyChain,MATCH(D447,CNTR_IOProcAndPrec,0),),0))))</f>
        <v/>
      </c>
      <c r="E479" s="1273"/>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280" t="str">
        <f>IF(D447="","",IF(COUNTIF(INDEX(CNTR_IOSupplyChain,MATCH(D447,CNTR_IOProcAndPrec,0),),C480)=0,"",INDEX(CNTR_IOProcAndPrec,MATCH(C480,INDEX(CNTR_IOSupplyChain,MATCH(D447,CNTR_IOProcAndPrec,0),),0))))</f>
        <v/>
      </c>
      <c r="E480" s="1281"/>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88">
        <f>C447+1</f>
        <v>10</v>
      </c>
      <c r="D483" s="1291" t="str">
        <f>IF(INDEX(CNTR_List_ExistProdProcNames,C483)=CONST_NA,"",INDEX(CNTR_List_ExistProdProcNames,C483))</f>
        <v/>
      </c>
      <c r="E483" s="1292"/>
      <c r="F483" s="1278" t="str">
        <f>Translations!$B$102</f>
        <v>Aggregated goods category</v>
      </c>
      <c r="G483" s="270" t="str">
        <f>Translations!$B$579</f>
        <v>Mass share</v>
      </c>
      <c r="H483" s="1274"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74" t="str">
        <f>Translations!$B$589</f>
        <v>Source of electricity EF</v>
      </c>
      <c r="P483" s="838" t="str">
        <f>Translations!$B$592</f>
        <v>Specific electricity</v>
      </c>
      <c r="Q483" s="1276" t="s">
        <v>130</v>
      </c>
      <c r="R483" s="1268" t="str">
        <f>Translations!$B$346</f>
        <v>CP due (per t or MWh)</v>
      </c>
      <c r="S483" s="1270"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89"/>
      <c r="D484" s="1293"/>
      <c r="E484" s="1294"/>
      <c r="F484" s="1279"/>
      <c r="G484" s="271" t="str">
        <f>IF($F485="",CONST_t,INDEX(CONST_LIST_GoodsUnit,MATCH($F485,CONST_LIST_Goods,0))) &amp;"/"&amp; IF($F485="",CONST_t,INDEX(CONST_LIST_GoodsUnit,MATCH($F485,CONST_LIST_Goods,0)))</f>
        <v>t/t</v>
      </c>
      <c r="H484" s="1275"/>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75"/>
      <c r="P484" s="839" t="str">
        <f>CONST_MWh &amp; "/" &amp; IF($F485="",CONST_t,INDEX(CONST_LIST_GoodsUnit,MATCH($F485,CONST_LIST_Goods,0)))</f>
        <v>MWh/t</v>
      </c>
      <c r="Q484" s="1277"/>
      <c r="R484" s="1269"/>
      <c r="S484" s="1271"/>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90"/>
      <c r="D485" s="1282" t="str">
        <f>Translations!$B$595</f>
        <v>Total production process</v>
      </c>
      <c r="E485" s="1283"/>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284" t="str">
        <f>D483</f>
        <v/>
      </c>
      <c r="E486" s="1285"/>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86" t="str">
        <f>IF(D483="","",IF(COUNTIF(INDEX(CNTR_IOSupplyChain,MATCH(D483,CNTR_IOProcAndPrec,0),),C487)=0,"",INDEX(CNTR_IOProcAndPrec,MATCH(C487,INDEX(CNTR_IOSupplyChain,MATCH(D483,CNTR_IOProcAndPrec,0),),0))))</f>
        <v/>
      </c>
      <c r="E487" s="1287"/>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2" t="str">
        <f>IF(D483="","",IF(COUNTIF(INDEX(CNTR_IOSupplyChain,MATCH(D483,CNTR_IOProcAndPrec,0),),C488)=0,"",INDEX(CNTR_IOProcAndPrec,MATCH(C488,INDEX(CNTR_IOSupplyChain,MATCH(D483,CNTR_IOProcAndPrec,0),),0))))</f>
        <v/>
      </c>
      <c r="E488" s="1273"/>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2" t="str">
        <f>IF(D483="","",IF(COUNTIF(INDEX(CNTR_IOSupplyChain,MATCH(D483,CNTR_IOProcAndPrec,0),),C489)=0,"",INDEX(CNTR_IOProcAndPrec,MATCH(C489,INDEX(CNTR_IOSupplyChain,MATCH(D483,CNTR_IOProcAndPrec,0),),0))))</f>
        <v/>
      </c>
      <c r="E489" s="1273"/>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2" t="str">
        <f>IF(D483="","",IF(COUNTIF(INDEX(CNTR_IOSupplyChain,MATCH(D483,CNTR_IOProcAndPrec,0),),C490)=0,"",INDEX(CNTR_IOProcAndPrec,MATCH(C490,INDEX(CNTR_IOSupplyChain,MATCH(D483,CNTR_IOProcAndPrec,0),),0))))</f>
        <v/>
      </c>
      <c r="E490" s="1273"/>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2" t="str">
        <f>IF(D483="","",IF(COUNTIF(INDEX(CNTR_IOSupplyChain,MATCH(D483,CNTR_IOProcAndPrec,0),),C491)=0,"",INDEX(CNTR_IOProcAndPrec,MATCH(C491,INDEX(CNTR_IOSupplyChain,MATCH(D483,CNTR_IOProcAndPrec,0),),0))))</f>
        <v/>
      </c>
      <c r="E491" s="1273"/>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2" t="str">
        <f>IF(D483="","",IF(COUNTIF(INDEX(CNTR_IOSupplyChain,MATCH(D483,CNTR_IOProcAndPrec,0),),C492)=0,"",INDEX(CNTR_IOProcAndPrec,MATCH(C492,INDEX(CNTR_IOSupplyChain,MATCH(D483,CNTR_IOProcAndPrec,0),),0))))</f>
        <v/>
      </c>
      <c r="E492" s="1273"/>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2" t="str">
        <f>IF(D483="","",IF(COUNTIF(INDEX(CNTR_IOSupplyChain,MATCH(D483,CNTR_IOProcAndPrec,0),),C493)=0,"",INDEX(CNTR_IOProcAndPrec,MATCH(C493,INDEX(CNTR_IOSupplyChain,MATCH(D483,CNTR_IOProcAndPrec,0),),0))))</f>
        <v/>
      </c>
      <c r="E493" s="1273"/>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2" t="str">
        <f>IF(D483="","",IF(COUNTIF(INDEX(CNTR_IOSupplyChain,MATCH(D483,CNTR_IOProcAndPrec,0),),C494)=0,"",INDEX(CNTR_IOProcAndPrec,MATCH(C494,INDEX(CNTR_IOSupplyChain,MATCH(D483,CNTR_IOProcAndPrec,0),),0))))</f>
        <v/>
      </c>
      <c r="E494" s="1273"/>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2" t="str">
        <f>IF(D483="","",IF(COUNTIF(INDEX(CNTR_IOSupplyChain,MATCH(D483,CNTR_IOProcAndPrec,0),),C495)=0,"",INDEX(CNTR_IOProcAndPrec,MATCH(C495,INDEX(CNTR_IOSupplyChain,MATCH(D483,CNTR_IOProcAndPrec,0),),0))))</f>
        <v/>
      </c>
      <c r="E495" s="1273"/>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2" t="str">
        <f>IF(D483="","",IF(COUNTIF(INDEX(CNTR_IOSupplyChain,MATCH(D483,CNTR_IOProcAndPrec,0),),C496)=0,"",INDEX(CNTR_IOProcAndPrec,MATCH(C496,INDEX(CNTR_IOSupplyChain,MATCH(D483,CNTR_IOProcAndPrec,0),),0))))</f>
        <v/>
      </c>
      <c r="E496" s="1273"/>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2" t="str">
        <f>IF(D483="","",IF(COUNTIF(INDEX(CNTR_IOSupplyChain,MATCH(D483,CNTR_IOProcAndPrec,0),),C497)=0,"",INDEX(CNTR_IOProcAndPrec,MATCH(C497,INDEX(CNTR_IOSupplyChain,MATCH(D483,CNTR_IOProcAndPrec,0),),0))))</f>
        <v/>
      </c>
      <c r="E497" s="1273"/>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2" t="str">
        <f>IF(D483="","",IF(COUNTIF(INDEX(CNTR_IOSupplyChain,MATCH(D483,CNTR_IOProcAndPrec,0),),C498)=0,"",INDEX(CNTR_IOProcAndPrec,MATCH(C498,INDEX(CNTR_IOSupplyChain,MATCH(D483,CNTR_IOProcAndPrec,0),),0))))</f>
        <v/>
      </c>
      <c r="E498" s="1273"/>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2" t="str">
        <f>IF(D483="","",IF(COUNTIF(INDEX(CNTR_IOSupplyChain,MATCH(D483,CNTR_IOProcAndPrec,0),),C499)=0,"",INDEX(CNTR_IOProcAndPrec,MATCH(C499,INDEX(CNTR_IOSupplyChain,MATCH(D483,CNTR_IOProcAndPrec,0),),0))))</f>
        <v/>
      </c>
      <c r="E499" s="1273"/>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2" t="str">
        <f>IF(D483="","",IF(COUNTIF(INDEX(CNTR_IOSupplyChain,MATCH(D483,CNTR_IOProcAndPrec,0),),C500)=0,"",INDEX(CNTR_IOProcAndPrec,MATCH(C500,INDEX(CNTR_IOSupplyChain,MATCH(D483,CNTR_IOProcAndPrec,0),),0))))</f>
        <v/>
      </c>
      <c r="E500" s="1273"/>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2" t="str">
        <f>IF(D483="","",IF(COUNTIF(INDEX(CNTR_IOSupplyChain,MATCH(D483,CNTR_IOProcAndPrec,0),),C501)=0,"",INDEX(CNTR_IOProcAndPrec,MATCH(C501,INDEX(CNTR_IOSupplyChain,MATCH(D483,CNTR_IOProcAndPrec,0),),0))))</f>
        <v/>
      </c>
      <c r="E501" s="1273"/>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2" t="str">
        <f>IF(D483="","",IF(COUNTIF(INDEX(CNTR_IOSupplyChain,MATCH(D483,CNTR_IOProcAndPrec,0),),C502)=0,"",INDEX(CNTR_IOProcAndPrec,MATCH(C502,INDEX(CNTR_IOSupplyChain,MATCH(D483,CNTR_IOProcAndPrec,0),),0))))</f>
        <v/>
      </c>
      <c r="E502" s="1273"/>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2" t="str">
        <f>IF(D483="","",IF(COUNTIF(INDEX(CNTR_IOSupplyChain,MATCH(D483,CNTR_IOProcAndPrec,0),),C503)=0,"",INDEX(CNTR_IOProcAndPrec,MATCH(C503,INDEX(CNTR_IOSupplyChain,MATCH(D483,CNTR_IOProcAndPrec,0),),0))))</f>
        <v/>
      </c>
      <c r="E503" s="1273"/>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2" t="str">
        <f>IF(D483="","",IF(COUNTIF(INDEX(CNTR_IOSupplyChain,MATCH(D483,CNTR_IOProcAndPrec,0),),C504)=0,"",INDEX(CNTR_IOProcAndPrec,MATCH(C504,INDEX(CNTR_IOSupplyChain,MATCH(D483,CNTR_IOProcAndPrec,0),),0))))</f>
        <v/>
      </c>
      <c r="E504" s="1273"/>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2" t="str">
        <f>IF(D483="","",IF(COUNTIF(INDEX(CNTR_IOSupplyChain,MATCH(D483,CNTR_IOProcAndPrec,0),),C505)=0,"",INDEX(CNTR_IOProcAndPrec,MATCH(C505,INDEX(CNTR_IOSupplyChain,MATCH(D483,CNTR_IOProcAndPrec,0),),0))))</f>
        <v/>
      </c>
      <c r="E505" s="1273"/>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2" t="str">
        <f>IF(D483="","",IF(COUNTIF(INDEX(CNTR_IOSupplyChain,MATCH(D483,CNTR_IOProcAndPrec,0),),C506)=0,"",INDEX(CNTR_IOProcAndPrec,MATCH(C506,INDEX(CNTR_IOSupplyChain,MATCH(D483,CNTR_IOProcAndPrec,0),),0))))</f>
        <v/>
      </c>
      <c r="E506" s="1273"/>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2" t="str">
        <f>IF(D483="","",IF(COUNTIF(INDEX(CNTR_IOSupplyChain,MATCH(D483,CNTR_IOProcAndPrec,0),),C507)=0,"",INDEX(CNTR_IOProcAndPrec,MATCH(C507,INDEX(CNTR_IOSupplyChain,MATCH(D483,CNTR_IOProcAndPrec,0),),0))))</f>
        <v/>
      </c>
      <c r="E507" s="1273"/>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2" t="str">
        <f>IF(D483="","",IF(COUNTIF(INDEX(CNTR_IOSupplyChain,MATCH(D483,CNTR_IOProcAndPrec,0),),C508)=0,"",INDEX(CNTR_IOProcAndPrec,MATCH(C508,INDEX(CNTR_IOSupplyChain,MATCH(D483,CNTR_IOProcAndPrec,0),),0))))</f>
        <v/>
      </c>
      <c r="E508" s="1273"/>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2" t="str">
        <f>IF(D483="","",IF(COUNTIF(INDEX(CNTR_IOSupplyChain,MATCH(D483,CNTR_IOProcAndPrec,0),),C509)=0,"",INDEX(CNTR_IOProcAndPrec,MATCH(C509,INDEX(CNTR_IOSupplyChain,MATCH(D483,CNTR_IOProcAndPrec,0),),0))))</f>
        <v/>
      </c>
      <c r="E509" s="1273"/>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2" t="str">
        <f>IF(D483="","",IF(COUNTIF(INDEX(CNTR_IOSupplyChain,MATCH(D483,CNTR_IOProcAndPrec,0),),C510)=0,"",INDEX(CNTR_IOProcAndPrec,MATCH(C510,INDEX(CNTR_IOSupplyChain,MATCH(D483,CNTR_IOProcAndPrec,0),),0))))</f>
        <v/>
      </c>
      <c r="E510" s="1273"/>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2" t="str">
        <f>IF(D483="","",IF(COUNTIF(INDEX(CNTR_IOSupplyChain,MATCH(D483,CNTR_IOProcAndPrec,0),),C511)=0,"",INDEX(CNTR_IOProcAndPrec,MATCH(C511,INDEX(CNTR_IOSupplyChain,MATCH(D483,CNTR_IOProcAndPrec,0),),0))))</f>
        <v/>
      </c>
      <c r="E511" s="1273"/>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2" t="str">
        <f>IF(D483="","",IF(COUNTIF(INDEX(CNTR_IOSupplyChain,MATCH(D483,CNTR_IOProcAndPrec,0),),C512)=0,"",INDEX(CNTR_IOProcAndPrec,MATCH(C512,INDEX(CNTR_IOSupplyChain,MATCH(D483,CNTR_IOProcAndPrec,0),),0))))</f>
        <v/>
      </c>
      <c r="E512" s="1273"/>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2" t="str">
        <f>IF(D483="","",IF(COUNTIF(INDEX(CNTR_IOSupplyChain,MATCH(D483,CNTR_IOProcAndPrec,0),),C513)=0,"",INDEX(CNTR_IOProcAndPrec,MATCH(C513,INDEX(CNTR_IOSupplyChain,MATCH(D483,CNTR_IOProcAndPrec,0),),0))))</f>
        <v/>
      </c>
      <c r="E513" s="1273"/>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2" t="str">
        <f>IF(D483="","",IF(COUNTIF(INDEX(CNTR_IOSupplyChain,MATCH(D483,CNTR_IOProcAndPrec,0),),C514)=0,"",INDEX(CNTR_IOProcAndPrec,MATCH(C514,INDEX(CNTR_IOSupplyChain,MATCH(D483,CNTR_IOProcAndPrec,0),),0))))</f>
        <v/>
      </c>
      <c r="E514" s="1273"/>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2" t="str">
        <f>IF(D483="","",IF(COUNTIF(INDEX(CNTR_IOSupplyChain,MATCH(D483,CNTR_IOProcAndPrec,0),),C515)=0,"",INDEX(CNTR_IOProcAndPrec,MATCH(C515,INDEX(CNTR_IOSupplyChain,MATCH(D483,CNTR_IOProcAndPrec,0),),0))))</f>
        <v/>
      </c>
      <c r="E515" s="1273"/>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280" t="str">
        <f>IF(D483="","",IF(COUNTIF(INDEX(CNTR_IOSupplyChain,MATCH(D483,CNTR_IOProcAndPrec,0),),C516)=0,"",INDEX(CNTR_IOProcAndPrec,MATCH(C516,INDEX(CNTR_IOSupplyChain,MATCH(D483,CNTR_IOProcAndPrec,0),),0))))</f>
        <v/>
      </c>
      <c r="E516" s="1281"/>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102" t="str">
        <f>Translations!$B$460</f>
        <v>Summary of products</v>
      </c>
      <c r="C2" s="1103"/>
      <c r="D2" s="1104"/>
      <c r="E2" s="1111" t="str">
        <f>Translations!$B$6</f>
        <v>Navigation Area:</v>
      </c>
      <c r="F2" s="1112"/>
      <c r="G2" s="913" t="str">
        <f ca="1">HYPERLINK("#"&amp;ADDRESS(2,3,,,a_Contents!$U$2),a_Contents!$B$2)</f>
        <v>Table of contents</v>
      </c>
      <c r="H2" s="913" t="str">
        <f ca="1">HYPERLINK("#"&amp;ADDRESS(2,3,,,G_FurtherGuidance!$U$2),G_FurtherGuidance!$B$2)</f>
        <v>Further Guidance</v>
      </c>
      <c r="I2" s="1113" t="str">
        <f ca="1">HYPERLINK("#"&amp;ADDRESS(2,3,,,Summary_Processes!$Y$2),Summary_Processes!$Y$2)</f>
        <v>Summary_Processes</v>
      </c>
      <c r="J2" s="1311"/>
      <c r="K2" s="1113"/>
      <c r="L2" s="1311"/>
      <c r="M2" s="1113"/>
      <c r="N2" s="1311"/>
      <c r="O2" s="1113"/>
      <c r="P2" s="1311"/>
      <c r="Q2" s="1113"/>
      <c r="R2" s="1311"/>
      <c r="S2" s="1113"/>
      <c r="T2" s="1311"/>
      <c r="U2" s="1113"/>
      <c r="V2" s="1311"/>
      <c r="W2" s="1113"/>
      <c r="X2" s="1311"/>
      <c r="Y2" s="1113"/>
      <c r="Z2" s="1311"/>
      <c r="AA2" s="1113"/>
      <c r="AB2" s="1311"/>
      <c r="AC2" s="1113"/>
      <c r="AD2" s="1311"/>
      <c r="AE2" s="1113"/>
      <c r="AF2" s="1311"/>
      <c r="AG2" s="1113"/>
      <c r="AH2" s="1311"/>
      <c r="AI2" s="1113"/>
      <c r="AJ2" s="1311"/>
      <c r="AK2" s="1113"/>
      <c r="AL2" s="1311"/>
      <c r="AM2" s="1113"/>
      <c r="AN2" s="1311"/>
      <c r="AO2" s="1113"/>
      <c r="AP2" s="1311"/>
      <c r="AQ2" s="858"/>
      <c r="AR2" s="1113"/>
      <c r="AS2" s="1311"/>
      <c r="AT2" s="1113"/>
      <c r="AU2" s="1311"/>
      <c r="AV2" s="1113"/>
      <c r="AW2" s="1311"/>
      <c r="AX2" s="1113"/>
      <c r="AY2" s="1311"/>
      <c r="AZ2" s="1113"/>
      <c r="BA2" s="131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5"/>
      <c r="C3" s="1106"/>
      <c r="D3" s="1107"/>
      <c r="E3" s="1100"/>
      <c r="F3" s="1100"/>
      <c r="G3" s="911" t="str">
        <f>IFERROR(HYPERLINK("#"&amp;ADDRESS(ROW($C$1)+MATCH(U3,$C:$C,0)-1,COLUMN($C$1)),INDEX($U:$U,MATCH(U3,$C:$C,0))),"")</f>
        <v/>
      </c>
      <c r="H3" s="911" t="str">
        <f>IFERROR(HYPERLINK("#"&amp;ADDRESS(ROW($C$1)+MATCH(W3,$C:$C,0)-1,COLUMN($C$1)),INDEX($U:$U,MATCH(W3,$C:$C,0))),"")</f>
        <v/>
      </c>
      <c r="I3" s="1312" t="str">
        <f>IFERROR(HYPERLINK("#"&amp;ADDRESS(ROW($C$1)+MATCH(Z3,$C:$C,0)-1,COLUMN($C$1)),INDEX($U:$U,MATCH(Z3,$C:$C,0))),"")</f>
        <v/>
      </c>
      <c r="J3" s="1313"/>
      <c r="K3" s="1312" t="str">
        <f>IFERROR(HYPERLINK("#"&amp;ADDRESS(ROW($C$1)+MATCH(AB3,$C:$C,0)-1,COLUMN($C$1)),INDEX($U:$U,MATCH(AB3,$C:$C,0))),"")</f>
        <v/>
      </c>
      <c r="L3" s="1313"/>
      <c r="M3" s="1312" t="str">
        <f>IFERROR(HYPERLINK("#"&amp;ADDRESS(ROW($C$1)+MATCH(AD3,$C:$C,0)-1,COLUMN($C$1)),INDEX($U:$U,MATCH(AD3,$C:$C,0))),"")</f>
        <v/>
      </c>
      <c r="N3" s="1313"/>
      <c r="O3" s="1312" t="str">
        <f>IFERROR(HYPERLINK("#"&amp;ADDRESS(ROW($C$1)+MATCH(AF3,$C:$C,0)-1,COLUMN($C$1)),INDEX($U:$U,MATCH(AF3,$C:$C,0))),"")</f>
        <v/>
      </c>
      <c r="P3" s="1313"/>
      <c r="Q3" s="1312" t="str">
        <f>IFERROR(HYPERLINK("#"&amp;ADDRESS(ROW($C$1)+MATCH(AH3,$C:$C,0)-1,COLUMN($C$1)),INDEX($U:$U,MATCH(AH3,$C:$C,0))),"")</f>
        <v/>
      </c>
      <c r="R3" s="1313"/>
      <c r="S3" s="1312" t="str">
        <f>IFERROR(HYPERLINK("#"&amp;ADDRESS(ROW($C$1)+MATCH(AJ3,$C:$C,0)-1,COLUMN($C$1)),INDEX($U:$U,MATCH(AJ3,$C:$C,0))),"")</f>
        <v/>
      </c>
      <c r="T3" s="1313"/>
      <c r="U3" s="1312" t="str">
        <f>IFERROR(HYPERLINK("#"&amp;ADDRESS(ROW($C$1)+MATCH(AL3,$C:$C,0)-1,COLUMN($C$1)),INDEX($U:$U,MATCH(AL3,$C:$C,0))),"")</f>
        <v/>
      </c>
      <c r="V3" s="1313"/>
      <c r="W3" s="1312" t="str">
        <f>IFERROR(HYPERLINK("#"&amp;ADDRESS(ROW($C$1)+MATCH(AN3,$C:$C,0)-1,COLUMN($C$1)),INDEX($U:$U,MATCH(AN3,$C:$C,0))),"")</f>
        <v/>
      </c>
      <c r="X3" s="1313"/>
      <c r="Y3" s="1312" t="str">
        <f>IFERROR(HYPERLINK("#"&amp;ADDRESS(ROW($C$1)+MATCH(AP3,$C:$C,0)-1,COLUMN($C$1)),INDEX($U:$U,MATCH(AP3,$C:$C,0))),"")</f>
        <v/>
      </c>
      <c r="Z3" s="1313"/>
      <c r="AA3" s="1312" t="str">
        <f>IFERROR(HYPERLINK("#"&amp;ADDRESS(ROW($C$1)+MATCH(AS3,$C:$C,0)-1,COLUMN($C$1)),INDEX($U:$U,MATCH(AS3,$C:$C,0))),"")</f>
        <v/>
      </c>
      <c r="AB3" s="1313"/>
      <c r="AC3" s="1312" t="str">
        <f>IFERROR(HYPERLINK("#"&amp;ADDRESS(ROW($C$1)+MATCH(AU3,$C:$C,0)-1,COLUMN($C$1)),INDEX($U:$U,MATCH(AU3,$C:$C,0))),"")</f>
        <v/>
      </c>
      <c r="AD3" s="1313"/>
      <c r="AE3" s="1312" t="str">
        <f>IFERROR(HYPERLINK("#"&amp;ADDRESS(ROW($C$1)+MATCH(AW3,$C:$C,0)-1,COLUMN($C$1)),INDEX($U:$U,MATCH(AW3,$C:$C,0))),"")</f>
        <v/>
      </c>
      <c r="AF3" s="1313"/>
      <c r="AG3" s="1312" t="str">
        <f>IFERROR(HYPERLINK("#"&amp;ADDRESS(ROW($C$1)+MATCH(AY3,$C:$C,0)-1,COLUMN($C$1)),INDEX($U:$U,MATCH(AY3,$C:$C,0))),"")</f>
        <v/>
      </c>
      <c r="AH3" s="1313"/>
      <c r="AI3" s="1312" t="str">
        <f>IFERROR(HYPERLINK("#"&amp;ADDRESS(ROW($C$1)+MATCH(BA3,$C:$C,0)-1,COLUMN($C$1)),INDEX($U:$U,MATCH(BA3,$C:$C,0))),"")</f>
        <v/>
      </c>
      <c r="AJ3" s="1313"/>
      <c r="AK3" s="1312" t="str">
        <f>IFERROR(HYPERLINK("#"&amp;ADDRESS(ROW($C$1)+MATCH(BC3,$C:$C,0)-1,COLUMN($C$1)),INDEX($U:$U,MATCH(BC3,$C:$C,0))),"")</f>
        <v/>
      </c>
      <c r="AL3" s="1313"/>
      <c r="AM3" s="1312" t="str">
        <f>IFERROR(HYPERLINK("#"&amp;ADDRESS(ROW($C$1)+MATCH(BE3,$C:$C,0)-1,COLUMN($C$1)),INDEX($U:$U,MATCH(BE3,$C:$C,0))),"")</f>
        <v/>
      </c>
      <c r="AN3" s="1313"/>
      <c r="AO3" s="1312" t="str">
        <f>IFERROR(HYPERLINK("#"&amp;ADDRESS(ROW($C$1)+MATCH(BG3,$C:$C,0)-1,COLUMN($C$1)),INDEX($U:$U,MATCH(BG3,$C:$C,0))),"")</f>
        <v/>
      </c>
      <c r="AP3" s="1313"/>
      <c r="AQ3" s="859"/>
      <c r="AR3" s="1312" t="str">
        <f>IFERROR(HYPERLINK("#"&amp;ADDRESS(ROW($C$1)+MATCH(BI3,$C:$C,0)-1,COLUMN($C$1)),INDEX($U:$U,MATCH(BI3,$C:$C,0))),"")</f>
        <v/>
      </c>
      <c r="AS3" s="1313"/>
      <c r="AT3" s="1312" t="str">
        <f>IFERROR(HYPERLINK("#"&amp;ADDRESS(ROW($C$1)+MATCH(BK3,$C:$C,0)-1,COLUMN($C$1)),INDEX($U:$U,MATCH(BK3,$C:$C,0))),"")</f>
        <v/>
      </c>
      <c r="AU3" s="1313"/>
      <c r="AV3" s="1312" t="str">
        <f>IFERROR(HYPERLINK("#"&amp;ADDRESS(ROW($C$1)+MATCH(BM3,$C:$C,0)-1,COLUMN($C$1)),INDEX($U:$U,MATCH(BM3,$C:$C,0))),"")</f>
        <v/>
      </c>
      <c r="AW3" s="1313"/>
      <c r="AX3" s="1312" t="str">
        <f>IFERROR(HYPERLINK("#"&amp;ADDRESS(ROW($C$1)+MATCH(BO3,$C:$C,0)-1,COLUMN($C$1)),INDEX($U:$U,MATCH(BO3,$C:$C,0))),"")</f>
        <v/>
      </c>
      <c r="AY3" s="1313"/>
      <c r="AZ3" s="1312" t="str">
        <f>IFERROR(HYPERLINK("#"&amp;ADDRESS(ROW($C$1)+MATCH(BQ3,$C:$C,0)-1,COLUMN($C$1)),INDEX($U:$U,MATCH(BQ3,$C:$C,0))),"")</f>
        <v/>
      </c>
      <c r="BA3" s="1313"/>
    </row>
    <row r="4" spans="1:67" ht="15.75" customHeight="1" thickBot="1" x14ac:dyDescent="0.3">
      <c r="B4" s="1108"/>
      <c r="C4" s="1109"/>
      <c r="D4" s="1110"/>
      <c r="E4" s="1100"/>
      <c r="F4" s="1100"/>
      <c r="G4" s="911" t="str">
        <f>IFERROR(HYPERLINK("#"&amp;ADDRESS(ROW($C$1)+MATCH(U4,$C:$C,0)-1,COLUMN($C$1)),INDEX($U:$U,MATCH(U4,$C:$C,0))),"")</f>
        <v/>
      </c>
      <c r="H4" s="911" t="str">
        <f>IFERROR(HYPERLINK("#"&amp;ADDRESS(ROW($C$1)+MATCH(W4,$C:$C,0)-1,COLUMN($C$1)),INDEX($U:$U,MATCH(W4,$C:$C,0))),"")</f>
        <v/>
      </c>
      <c r="I4" s="1314" t="str">
        <f>IFERROR(HYPERLINK("#"&amp;ADDRESS(ROW($C$1)+MATCH(Z4,$C:$C,0)-1,COLUMN($C$1)),INDEX($U:$U,MATCH(Z4,$C:$C,0))),"")</f>
        <v/>
      </c>
      <c r="J4" s="1232"/>
      <c r="K4" s="1314" t="str">
        <f>IFERROR(HYPERLINK("#"&amp;ADDRESS(ROW($C$1)+MATCH(AB4,$C:$C,0)-1,COLUMN($C$1)),INDEX($U:$U,MATCH(AB4,$C:$C,0))),"")</f>
        <v/>
      </c>
      <c r="L4" s="1232"/>
      <c r="M4" s="1314" t="str">
        <f>IFERROR(HYPERLINK("#"&amp;ADDRESS(ROW($C$1)+MATCH(AD4,$C:$C,0)-1,COLUMN($C$1)),INDEX($U:$U,MATCH(AD4,$C:$C,0))),"")</f>
        <v/>
      </c>
      <c r="N4" s="1232"/>
      <c r="O4" s="1314" t="str">
        <f>IFERROR(HYPERLINK("#"&amp;ADDRESS(ROW($C$1)+MATCH(AF4,$C:$C,0)-1,COLUMN($C$1)),INDEX($U:$U,MATCH(AF4,$C:$C,0))),"")</f>
        <v/>
      </c>
      <c r="P4" s="1232"/>
      <c r="Q4" s="1314" t="str">
        <f>IFERROR(HYPERLINK("#"&amp;ADDRESS(ROW($C$1)+MATCH(AH4,$C:$C,0)-1,COLUMN($C$1)),INDEX($U:$U,MATCH(AH4,$C:$C,0))),"")</f>
        <v/>
      </c>
      <c r="R4" s="1232"/>
      <c r="S4" s="1314" t="str">
        <f>IFERROR(HYPERLINK("#"&amp;ADDRESS(ROW($C$1)+MATCH(AJ4,$C:$C,0)-1,COLUMN($C$1)),INDEX($U:$U,MATCH(AJ4,$C:$C,0))),"")</f>
        <v/>
      </c>
      <c r="T4" s="1232"/>
      <c r="U4" s="1314" t="str">
        <f>IFERROR(HYPERLINK("#"&amp;ADDRESS(ROW($C$1)+MATCH(AL4,$C:$C,0)-1,COLUMN($C$1)),INDEX($U:$U,MATCH(AL4,$C:$C,0))),"")</f>
        <v/>
      </c>
      <c r="V4" s="1232"/>
      <c r="W4" s="1314" t="str">
        <f>IFERROR(HYPERLINK("#"&amp;ADDRESS(ROW($C$1)+MATCH(AN4,$C:$C,0)-1,COLUMN($C$1)),INDEX($U:$U,MATCH(AN4,$C:$C,0))),"")</f>
        <v/>
      </c>
      <c r="X4" s="1232"/>
      <c r="Y4" s="1314" t="str">
        <f>IFERROR(HYPERLINK("#"&amp;ADDRESS(ROW($C$1)+MATCH(AP4,$C:$C,0)-1,COLUMN($C$1)),INDEX($U:$U,MATCH(AP4,$C:$C,0))),"")</f>
        <v/>
      </c>
      <c r="Z4" s="1232"/>
      <c r="AA4" s="1314" t="str">
        <f>IFERROR(HYPERLINK("#"&amp;ADDRESS(ROW($C$1)+MATCH(AS4,$C:$C,0)-1,COLUMN($C$1)),INDEX($U:$U,MATCH(AS4,$C:$C,0))),"")</f>
        <v/>
      </c>
      <c r="AB4" s="1232"/>
      <c r="AC4" s="1314" t="str">
        <f>IFERROR(HYPERLINK("#"&amp;ADDRESS(ROW($C$1)+MATCH(AU4,$C:$C,0)-1,COLUMN($C$1)),INDEX($U:$U,MATCH(AU4,$C:$C,0))),"")</f>
        <v/>
      </c>
      <c r="AD4" s="1232"/>
      <c r="AE4" s="1314" t="str">
        <f>IFERROR(HYPERLINK("#"&amp;ADDRESS(ROW($C$1)+MATCH(AW4,$C:$C,0)-1,COLUMN($C$1)),INDEX($U:$U,MATCH(AW4,$C:$C,0))),"")</f>
        <v/>
      </c>
      <c r="AF4" s="1232"/>
      <c r="AG4" s="1314" t="str">
        <f>IFERROR(HYPERLINK("#"&amp;ADDRESS(ROW($C$1)+MATCH(AY4,$C:$C,0)-1,COLUMN($C$1)),INDEX($U:$U,MATCH(AY4,$C:$C,0))),"")</f>
        <v/>
      </c>
      <c r="AH4" s="1232"/>
      <c r="AI4" s="1314" t="str">
        <f>IFERROR(HYPERLINK("#"&amp;ADDRESS(ROW($C$1)+MATCH(BA4,$C:$C,0)-1,COLUMN($C$1)),INDEX($U:$U,MATCH(BA4,$C:$C,0))),"")</f>
        <v/>
      </c>
      <c r="AJ4" s="1232"/>
      <c r="AK4" s="1314" t="str">
        <f>IFERROR(HYPERLINK("#"&amp;ADDRESS(ROW($C$1)+MATCH(BC4,$C:$C,0)-1,COLUMN($C$1)),INDEX($U:$U,MATCH(BC4,$C:$C,0))),"")</f>
        <v/>
      </c>
      <c r="AL4" s="1232"/>
      <c r="AM4" s="1314" t="str">
        <f>IFERROR(HYPERLINK("#"&amp;ADDRESS(ROW($C$1)+MATCH(BE4,$C:$C,0)-1,COLUMN($C$1)),INDEX($U:$U,MATCH(BE4,$C:$C,0))),"")</f>
        <v/>
      </c>
      <c r="AN4" s="1232"/>
      <c r="AO4" s="1314" t="str">
        <f>IFERROR(HYPERLINK("#"&amp;ADDRESS(ROW($C$1)+MATCH(BG4,$C:$C,0)-1,COLUMN($C$1)),INDEX($U:$U,MATCH(BG4,$C:$C,0))),"")</f>
        <v/>
      </c>
      <c r="AP4" s="1232"/>
      <c r="AQ4" s="860"/>
      <c r="AR4" s="1314" t="str">
        <f>IFERROR(HYPERLINK("#"&amp;ADDRESS(ROW($C$1)+MATCH(BI4,$C:$C,0)-1,COLUMN($C$1)),INDEX($U:$U,MATCH(BI4,$C:$C,0))),"")</f>
        <v/>
      </c>
      <c r="AS4" s="1232"/>
      <c r="AT4" s="1314" t="str">
        <f>IFERROR(HYPERLINK("#"&amp;ADDRESS(ROW($C$1)+MATCH(BK4,$C:$C,0)-1,COLUMN($C$1)),INDEX($U:$U,MATCH(BK4,$C:$C,0))),"")</f>
        <v/>
      </c>
      <c r="AU4" s="1232"/>
      <c r="AV4" s="1314" t="str">
        <f>IFERROR(HYPERLINK("#"&amp;ADDRESS(ROW($C$1)+MATCH(BM4,$C:$C,0)-1,COLUMN($C$1)),INDEX($U:$U,MATCH(BM4,$C:$C,0))),"")</f>
        <v/>
      </c>
      <c r="AW4" s="1232"/>
      <c r="AX4" s="1314" t="str">
        <f>IFERROR(HYPERLINK("#"&amp;ADDRESS(ROW($C$1)+MATCH(BO4,$C:$C,0)-1,COLUMN($C$1)),INDEX($U:$U,MATCH(BO4,$C:$C,0))),"")</f>
        <v/>
      </c>
      <c r="AY4" s="1232"/>
      <c r="AZ4" s="1314" t="str">
        <f>IFERROR(HYPERLINK("#"&amp;ADDRESS(ROW($C$1)+MATCH(BQ4,$C:$C,0)-1,COLUMN($C$1)),INDEX($U:$U,MATCH(BQ4,$C:$C,0))),"")</f>
        <v/>
      </c>
      <c r="BA4" s="1232"/>
    </row>
    <row r="5" spans="1:67" ht="5.0999999999999996" customHeight="1" x14ac:dyDescent="0.25">
      <c r="J5" s="397"/>
      <c r="N5" s="397"/>
      <c r="O5" s="397"/>
    </row>
    <row r="6" spans="1:67" ht="12.75" customHeight="1" x14ac:dyDescent="0.2">
      <c r="D6" s="1197" t="str">
        <f ca="1">HYPERLINK("#"&amp;ADDRESS(MATCH($BD6,G_FurtherGuidance!$S:$S,0),3,,,G_FurtherGuidance!$U$2),CONST_LinkToGuidanceSheet)</f>
        <v>Please click on this link for further guidance on how to complete this section.</v>
      </c>
      <c r="E6" s="1197"/>
      <c r="F6" s="1197"/>
      <c r="G6" s="1197"/>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5" t="str">
        <f>Translations!$B$603</f>
        <v>Embedded emissions covered by the carbon price</v>
      </c>
      <c r="AO8" s="1316"/>
      <c r="AP8" s="1315" t="str">
        <f>Translations!$B$529</f>
        <v>Currency</v>
      </c>
      <c r="AQ8" s="1316"/>
      <c r="AR8" s="1315" t="str">
        <f>Translations!$B$1866</f>
        <v>Carbon price (CP)</v>
      </c>
      <c r="AS8" s="1316"/>
      <c r="AT8" s="938" t="str">
        <f>Translations!$B$532</f>
        <v>Form of rebate</v>
      </c>
      <c r="AU8" s="938" t="str">
        <f>Translations!$B$534</f>
        <v>Share of embedded emissions covered by the rebate</v>
      </c>
      <c r="AV8" s="1315" t="str">
        <f>Translations!$B$604</f>
        <v>Embedded emissions covered by rebate</v>
      </c>
      <c r="AW8" s="1316"/>
      <c r="AX8" s="1315" t="str">
        <f>Translations!$B$1867</f>
        <v>Amount of rebate</v>
      </c>
      <c r="AY8" s="1316"/>
      <c r="AZ8" s="1317" t="str">
        <f>Translations!$B$348</f>
        <v>Result: Effective CP due</v>
      </c>
      <c r="BA8" s="1317"/>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xr:uid="{00000000-0002-0000-0B00-000000000000}">
      <formula1>CONST_ReducingAgent</formula1>
    </dataValidation>
    <dataValidation type="decimal" allowBlank="1" showInputMessage="1" showErrorMessage="1" sqref="R10:AB109 AD10:AK109" xr:uid="{00000000-0002-0000-0B00-000001000000}">
      <formula1>0</formula1>
      <formula2>1</formula2>
    </dataValidation>
    <dataValidation type="list" allowBlank="1" showInputMessage="1" showErrorMessage="1" sqref="D10:D109" xr:uid="{00000000-0002-0000-0B00-000002000000}">
      <formula1>CNTR_List_ExistProdProcNames</formula1>
    </dataValidation>
    <dataValidation type="list" allowBlank="1" showInputMessage="1" showErrorMessage="1" sqref="AL10:AL109" xr:uid="{00000000-0002-0000-0B00-000003000000}">
      <formula1>CONST_CarbonPriceType</formula1>
    </dataValidation>
    <dataValidation type="list" allowBlank="1" showInputMessage="1" showErrorMessage="1" sqref="F10:F109" xr:uid="{00000000-0002-0000-0B00-000004000000}">
      <formula1>INDIRECT($BD10)</formula1>
    </dataValidation>
    <dataValidation type="list" allowBlank="1" showInputMessage="1" showErrorMessage="1" sqref="AT10:AT109" xr:uid="{00000000-0002-0000-0B00-000005000000}">
      <formula1>CONST_RebateType</formula1>
    </dataValidation>
    <dataValidation type="decimal" operator="greaterThanOrEqual" allowBlank="1" showInputMessage="1" showErrorMessage="1" sqref="AR10:AR109 AX10:AX109 AU10:AU109 AM10:AM109" xr:uid="{00000000-0002-0000-0B00-000006000000}">
      <formula1>0</formula1>
    </dataValidation>
    <dataValidation type="list" allowBlank="1" showInputMessage="1" showErrorMessage="1" sqref="AC10:AC109" xr:uid="{00000000-0002-0000-0B00-000007000000}">
      <formula1>CONST_TrueFalse</formula1>
    </dataValidation>
    <dataValidation type="list" allowBlank="1" showInputMessage="1" showErrorMessage="1" sqref="AP10:AP109" xr:uid="{00000000-0002-0000-0B00-000008000000}">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BN128"/>
  <sheetViews>
    <sheetView topLeftCell="B8" zoomScaleNormal="100" workbookViewId="0">
      <selection activeCell="B2" sqref="B2:F2"/>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33"/>
      <c r="E4" s="1234"/>
      <c r="F4" s="1234"/>
      <c r="G4" s="1234"/>
      <c r="H4" s="1234"/>
      <c r="I4" s="1234"/>
      <c r="J4" s="1234"/>
      <c r="K4" s="1234"/>
      <c r="L4" s="1234"/>
      <c r="M4" s="1234"/>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53" t="s">
        <v>3314</v>
      </c>
      <c r="AA11" s="1253"/>
      <c r="AB11" s="1253" t="s">
        <v>196</v>
      </c>
      <c r="AC11" s="1253"/>
      <c r="AD11" s="1253" t="s">
        <v>3313</v>
      </c>
      <c r="AE11" s="1253"/>
      <c r="AF11" s="1253" t="s">
        <v>2974</v>
      </c>
      <c r="AG11" s="1253"/>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5" t="s">
        <v>659</v>
      </c>
      <c r="AO25" s="1316"/>
      <c r="AP25" s="938" t="s">
        <v>622</v>
      </c>
      <c r="AQ25" s="1315" t="s">
        <v>3311</v>
      </c>
      <c r="AR25" s="1316"/>
      <c r="AS25" s="938" t="s">
        <v>2944</v>
      </c>
      <c r="AT25" s="938" t="s">
        <v>3255</v>
      </c>
      <c r="AU25" s="1315" t="s">
        <v>2970</v>
      </c>
      <c r="AV25" s="1316"/>
      <c r="AW25" s="1315" t="s">
        <v>3306</v>
      </c>
      <c r="AX25" s="1316"/>
      <c r="AY25" s="1315" t="s">
        <v>3341</v>
      </c>
      <c r="AZ25" s="1316"/>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xr:uid="{00000000-0002-0000-0E00-000000000000}">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xr:uid="{00000000-0009-0000-0000-00000F000000}"/>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xr:uid="{00000000-0009-0000-0000-000010000000}"/>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xr:uid="{00000000-0004-0000-1000-000000000000}"/>
    <hyperlink ref="B58" r:id="rId2" display="http://eur-lex.europa.eu/en/index.htm" xr:uid="{00000000-0004-0000-1000-000001000000}"/>
    <hyperlink ref="C22" r:id="rId3" xr:uid="{00000000-0004-0000-1000-000002000000}"/>
    <hyperlink ref="C58" r:id="rId4" xr:uid="{00000000-0004-0000-1000-000003000000}"/>
    <hyperlink ref="C24" r:id="rId5" xr:uid="{00000000-0004-0000-1000-000004000000}"/>
    <hyperlink ref="C56" r:id="rId6" xr:uid="{00000000-0004-0000-1000-000005000000}"/>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xr:uid="{00000000-0002-0000-1100-000000000000}">
      <formula1>$A$14:$A$26</formula1>
    </dataValidation>
    <dataValidation type="list" allowBlank="1" showInputMessage="1" showErrorMessage="1" sqref="B2" xr:uid="{00000000-0002-0000-1100-000001000000}">
      <formula1>$A$8:$A$11</formula1>
    </dataValidation>
    <dataValidation type="list" allowBlank="1" showInputMessage="1" showErrorMessage="1" sqref="B4" xr:uid="{00000000-0002-0000-1100-000002000000}">
      <formula1>$A$31:$A$63</formula1>
    </dataValidation>
    <dataValidation type="list" allowBlank="1" showInputMessage="1" showErrorMessage="1" sqref="B5" xr:uid="{00000000-0002-0000-11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Translations!$B$17</f>
        <v>Guidelines &amp; Conditions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5"/>
      <c r="C3" s="1106"/>
      <c r="D3" s="1107"/>
      <c r="E3" s="1100"/>
      <c r="F3" s="1100"/>
      <c r="G3" s="1116" t="str">
        <f>IFERROR(HYPERLINK("#"&amp;ADDRESS(ROW($A$1)+MATCH(R3,$A:$A,0)-1,COLUMN($A$1)),INDEX($R:$R,MATCH(R3,$A:$A,0))),"")</f>
        <v>General information</v>
      </c>
      <c r="H3" s="1100"/>
      <c r="I3" s="1100" t="str">
        <f>IFERROR(HYPERLINK("#"&amp;ADDRESS(ROW($A$1)+MATCH(T3,$A:$A,0)-1,COLUMN($A$1)),INDEX($R:$R,MATCH(T3,$A:$A,0))),"")</f>
        <v>How to use this file</v>
      </c>
      <c r="J3" s="1100"/>
      <c r="K3" s="1100" t="str">
        <f>IFERROR(HYPERLINK("#"&amp;ADDRESS(ROW($A$1)+MATCH(V3,$A:$A,0)-1,COLUMN($A$1)),INDEX($R:$R,MATCH(V3,$A:$A,0))),"")</f>
        <v/>
      </c>
      <c r="L3" s="1100"/>
      <c r="M3" s="1100" t="str">
        <f>IFERROR(HYPERLINK("#"&amp;ADDRESS(ROW($A$1)+MATCH(X3,$A:$A,0)-1,COLUMN($A$1)),INDEX($R:$R,MATCH(X3,$A:$A,0))),"")</f>
        <v/>
      </c>
      <c r="N3" s="1100"/>
      <c r="R3" s="475">
        <v>1</v>
      </c>
      <c r="S3" s="476"/>
      <c r="T3" s="476">
        <v>2</v>
      </c>
      <c r="U3" s="477"/>
    </row>
    <row r="4" spans="1:21" ht="14.1" customHeight="1" thickBot="1" x14ac:dyDescent="0.3">
      <c r="B4" s="1108"/>
      <c r="C4" s="1109"/>
      <c r="D4" s="1110"/>
      <c r="E4" s="1100"/>
      <c r="F4" s="1100"/>
      <c r="G4" s="1100" t="str">
        <f>IFERROR(HYPERLINK("#"&amp;ADDRESS(ROW($A$1)+MATCH(R4,$A:$A,0)-1,COLUMN($A$1)),INDEX($R:$R,MATCH(R4,$A:$A,0))),"")</f>
        <v/>
      </c>
      <c r="H4" s="1100"/>
      <c r="I4" s="1100" t="str">
        <f>IFERROR(HYPERLINK("#"&amp;ADDRESS(ROW($A$1)+MATCH(T4,$A:$A,0)-1,COLUMN($A$1)),INDEX($R:$R,MATCH(T4,$A:$A,0))),"")</f>
        <v/>
      </c>
      <c r="J4" s="1100"/>
      <c r="K4" s="1100" t="str">
        <f>IFERROR(HYPERLINK("#"&amp;ADDRESS(ROW($A$1)+MATCH(V4,$A:$A,0)-1,COLUMN($A$1)),INDEX($R:$R,MATCH(V4,$A:$A,0))),"")</f>
        <v/>
      </c>
      <c r="L4" s="1100"/>
      <c r="M4" s="1100" t="str">
        <f>IFERROR(HYPERLINK("#"&amp;ADDRESS(ROW($A$1)+MATCH(X4,$A:$A,0)-1,COLUMN($A$1)),INDEX($R:$R,MATCH(X4,$A:$A,0))),"")</f>
        <v/>
      </c>
      <c r="N4" s="1100"/>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15"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5"/>
      <c r="E10" s="1115"/>
      <c r="F10" s="1115"/>
      <c r="G10" s="1115"/>
      <c r="H10" s="1115"/>
      <c r="I10" s="1115"/>
      <c r="J10" s="1115"/>
      <c r="K10" s="1115"/>
      <c r="L10" s="1115"/>
      <c r="M10" s="1115"/>
      <c r="N10" s="1115"/>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15"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5"/>
      <c r="E12" s="1115"/>
      <c r="F12" s="1115"/>
      <c r="G12" s="1115"/>
      <c r="H12" s="1115"/>
      <c r="I12" s="1115"/>
      <c r="J12" s="1115"/>
      <c r="K12" s="1115"/>
      <c r="L12" s="1115"/>
      <c r="M12" s="1115"/>
      <c r="N12" s="1115"/>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15"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5"/>
      <c r="E14" s="1115"/>
      <c r="F14" s="1115"/>
      <c r="G14" s="1115"/>
      <c r="H14" s="1115"/>
      <c r="I14" s="1115"/>
      <c r="J14" s="1115"/>
      <c r="K14" s="1115"/>
      <c r="L14" s="1115"/>
      <c r="M14" s="1115"/>
      <c r="N14" s="1115"/>
    </row>
    <row r="15" spans="1:21" ht="25.5" customHeight="1" x14ac:dyDescent="0.25">
      <c r="B15" s="570">
        <v>4</v>
      </c>
      <c r="C15" s="1115"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5"/>
      <c r="E15" s="1115"/>
      <c r="F15" s="1115"/>
      <c r="G15" s="1115"/>
      <c r="H15" s="1115"/>
      <c r="I15" s="1115"/>
      <c r="J15" s="1115"/>
      <c r="K15" s="1115"/>
      <c r="L15" s="1115"/>
      <c r="M15" s="1115"/>
      <c r="N15" s="1115"/>
    </row>
    <row r="16" spans="1:21" ht="12.75" customHeight="1" x14ac:dyDescent="0.25">
      <c r="B16" s="570"/>
      <c r="C16" s="1115" t="str">
        <f>Translations!$B$27</f>
        <v xml:space="preserve">The views expressed in this file represent the views of the authors and not necessarily those of the European Commission. </v>
      </c>
      <c r="D16" s="1115"/>
      <c r="E16" s="1115"/>
      <c r="F16" s="1115"/>
      <c r="G16" s="1115"/>
      <c r="H16" s="1115"/>
      <c r="I16" s="1115"/>
      <c r="J16" s="1115"/>
      <c r="K16" s="1115"/>
      <c r="L16" s="1115"/>
      <c r="M16" s="1115"/>
      <c r="N16" s="1115"/>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15" t="str">
        <f>Translations!$B$30</f>
        <v>Automatic calculation (to be found in the menu Formula/Calculation options) must be turned on.</v>
      </c>
      <c r="D21" s="1115"/>
      <c r="E21" s="1115"/>
      <c r="F21" s="1115"/>
      <c r="G21" s="1115"/>
      <c r="H21" s="1115"/>
      <c r="I21" s="1115"/>
      <c r="J21" s="1115"/>
      <c r="K21" s="1115"/>
      <c r="L21" s="1115"/>
      <c r="M21" s="1115"/>
      <c r="N21" s="1115"/>
    </row>
    <row r="22" spans="1:18" ht="25.5" customHeight="1" x14ac:dyDescent="0.25">
      <c r="B22" s="570"/>
      <c r="C22" s="1115" t="str">
        <f>Translations!$B$31</f>
        <v>It is recommended that you go through the file from start to end. There are a few functions which will guide you through the form which depend on previous input, such as cells changing colour if an input is not needed (see colour codes below).</v>
      </c>
      <c r="D22" s="1115"/>
      <c r="E22" s="1115"/>
      <c r="F22" s="1115"/>
      <c r="G22" s="1115"/>
      <c r="H22" s="1115"/>
      <c r="I22" s="1115"/>
      <c r="J22" s="1115"/>
      <c r="K22" s="1115"/>
      <c r="L22" s="1115"/>
      <c r="M22" s="1115"/>
      <c r="N22" s="1115"/>
    </row>
    <row r="23" spans="1:18" ht="38.25" customHeight="1" x14ac:dyDescent="0.25">
      <c r="B23" s="570">
        <v>7</v>
      </c>
      <c r="C23" s="1115"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5"/>
      <c r="E23" s="1115"/>
      <c r="F23" s="1115"/>
      <c r="G23" s="1115"/>
      <c r="H23" s="1115"/>
      <c r="I23" s="1115"/>
      <c r="J23" s="1115"/>
      <c r="K23" s="1115"/>
      <c r="L23" s="1115"/>
      <c r="M23" s="1115"/>
      <c r="N23" s="1115"/>
    </row>
    <row r="24" spans="1:18" ht="38.25" customHeight="1" x14ac:dyDescent="0.25">
      <c r="B24" s="570">
        <v>8</v>
      </c>
      <c r="C24" s="1115"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5"/>
      <c r="E24" s="1115"/>
      <c r="F24" s="1115"/>
      <c r="G24" s="1115"/>
      <c r="H24" s="1115"/>
      <c r="I24" s="1115"/>
      <c r="J24" s="1115"/>
      <c r="K24" s="1115"/>
      <c r="L24" s="1115"/>
      <c r="M24" s="1115"/>
      <c r="N24" s="1115"/>
    </row>
    <row r="25" spans="1:18" ht="25.5" customHeight="1" x14ac:dyDescent="0.25">
      <c r="B25" s="570">
        <v>9</v>
      </c>
      <c r="C25" s="1115"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5"/>
      <c r="E25" s="1115"/>
      <c r="F25" s="1115"/>
      <c r="G25" s="1115"/>
      <c r="H25" s="1115"/>
      <c r="I25" s="1115"/>
      <c r="J25" s="1115"/>
      <c r="K25" s="1115"/>
      <c r="L25" s="1115"/>
      <c r="M25" s="1115"/>
      <c r="N25" s="1115"/>
    </row>
    <row r="26" spans="1:18" ht="12.75" customHeight="1" x14ac:dyDescent="0.25">
      <c r="B26" s="570"/>
      <c r="C26" s="1115" t="str">
        <f>Translations!$B$35</f>
        <v>Special care must be taken of ensure consistency of data with the units displayed.</v>
      </c>
      <c r="D26" s="1115"/>
      <c r="E26" s="1115"/>
      <c r="F26" s="1115"/>
      <c r="G26" s="1115"/>
      <c r="H26" s="1115"/>
      <c r="I26" s="1115"/>
      <c r="J26" s="1115"/>
      <c r="K26" s="1115"/>
      <c r="L26" s="1115"/>
      <c r="M26" s="1115"/>
      <c r="N26" s="1115"/>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17"/>
      <c r="E31" s="1118"/>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19"/>
      <c r="E32" s="1120"/>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1"/>
      <c r="E33" s="1122"/>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3" t="str">
        <f>CONST_NA</f>
        <v>n.a.</v>
      </c>
      <c r="E34" s="1124"/>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29"/>
      <c r="E35" s="112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27" t="str">
        <f>Translations!$B$47</f>
        <v>White indicates that data entry is not required here, based on entries in another field making inputs here irrelevant (see 'shaded fields' above).</v>
      </c>
      <c r="F38" s="1128"/>
      <c r="G38" s="1128"/>
      <c r="H38" s="1128"/>
      <c r="I38" s="1128"/>
      <c r="J38" s="1128"/>
      <c r="K38" s="1128"/>
      <c r="L38" s="1128"/>
      <c r="M38" s="1128"/>
      <c r="N38" s="1128"/>
    </row>
    <row r="39" spans="2:14" ht="12.75" customHeight="1" x14ac:dyDescent="0.25">
      <c r="B39" s="570"/>
      <c r="C39" s="467"/>
      <c r="D39" s="473"/>
      <c r="E39" s="1127" t="str">
        <f>Translations!$B$48</f>
        <v>Red colour indicates data inputs are required but the relevant cells are empty or filled incorrectly.</v>
      </c>
      <c r="F39" s="1128"/>
      <c r="G39" s="1128"/>
      <c r="H39" s="1128"/>
      <c r="I39" s="1128"/>
      <c r="J39" s="1128"/>
      <c r="K39" s="1128"/>
      <c r="L39" s="1128"/>
      <c r="M39" s="1128"/>
      <c r="N39" s="1128"/>
    </row>
    <row r="40" spans="2:14" ht="12.75" customHeight="1" x14ac:dyDescent="0.25">
      <c r="B40" s="570"/>
      <c r="C40" s="467"/>
      <c r="D40" s="472"/>
      <c r="E40" s="1127" t="str">
        <f>Translations!$B$49</f>
        <v>Green colour indicates data inputs are required and cells have been filled correctly.</v>
      </c>
      <c r="F40" s="1128"/>
      <c r="G40" s="1128"/>
      <c r="H40" s="1128"/>
      <c r="I40" s="1128"/>
      <c r="J40" s="1128"/>
      <c r="K40" s="1128"/>
      <c r="L40" s="1128"/>
      <c r="M40" s="1128"/>
      <c r="N40" s="112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15"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5"/>
      <c r="E42" s="1115"/>
      <c r="F42" s="1115"/>
      <c r="G42" s="1115"/>
      <c r="H42" s="1115"/>
      <c r="I42" s="1115"/>
      <c r="J42" s="1115"/>
      <c r="K42" s="1115"/>
      <c r="L42" s="1115"/>
      <c r="M42" s="1115"/>
      <c r="N42" s="1115"/>
    </row>
    <row r="43" spans="2:14" ht="38.25" customHeight="1" x14ac:dyDescent="0.25">
      <c r="B43" s="570">
        <v>12</v>
      </c>
      <c r="C43" s="1115"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5"/>
      <c r="E43" s="1115"/>
      <c r="F43" s="1115"/>
      <c r="G43" s="1115"/>
      <c r="H43" s="1115"/>
      <c r="I43" s="1115"/>
      <c r="J43" s="1115"/>
      <c r="K43" s="1115"/>
      <c r="L43" s="1115"/>
      <c r="M43" s="1115"/>
      <c r="N43" s="1115"/>
    </row>
    <row r="44" spans="2:14" ht="25.5" customHeight="1" x14ac:dyDescent="0.25">
      <c r="B44" s="570">
        <v>13</v>
      </c>
      <c r="C44" s="1115"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0"/>
      <c r="E44" s="1130"/>
      <c r="F44" s="1130"/>
      <c r="G44" s="1130"/>
      <c r="H44" s="1130"/>
      <c r="I44" s="1130"/>
      <c r="J44" s="1130"/>
      <c r="K44" s="1130"/>
      <c r="L44" s="1130"/>
      <c r="M44" s="1130"/>
      <c r="N44" s="1130"/>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2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6"/>
      <c r="E46" s="1126"/>
      <c r="F46" s="1126"/>
      <c r="G46" s="1126"/>
      <c r="H46" s="1126"/>
      <c r="I46" s="1126"/>
      <c r="J46" s="1126"/>
      <c r="K46" s="1126"/>
      <c r="L46" s="1126"/>
      <c r="M46" s="1126"/>
      <c r="N46" s="112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537" priority="1">
      <formula>COUNTIF($AG:$AG,CONST_ErrorOrMissing&amp;R3)&gt;0</formula>
    </cfRule>
  </conditionalFormatting>
  <hyperlinks>
    <hyperlink ref="C11" r:id="rId1" display="https://eur-lex.europa.eu/eli/reg/2023/956/oj" xr:uid="{00000000-0004-0000-0100-000000000000}"/>
    <hyperlink ref="F50" r:id="rId2" display="http://eur-lex.europa.eu/en/index.htm" xr:uid="{00000000-0004-0000-0100-000001000000}"/>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Translations!$B$1433</f>
        <v>Code Lists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5"/>
      <c r="C3" s="1106"/>
      <c r="D3" s="1107"/>
      <c r="E3" s="1100"/>
      <c r="F3" s="1100"/>
      <c r="G3" s="1100" t="str">
        <f>IFERROR(HYPERLINK("#"&amp;ADDRESS(ROW($A$1)+MATCH(R3,$A:$A,0)-1,3),INDEX($R:$R,MATCH(R3,$A:$A,0))),"")</f>
        <v>Countries &amp; Currencies</v>
      </c>
      <c r="H3" s="1100"/>
      <c r="I3" s="1100" t="str">
        <f>IFERROR(HYPERLINK("#"&amp;ADDRESS(ROW($A$1)+MATCH(T3,$A:$A,0)-1,3),INDEX($R:$R,MATCH(T3,$A:$A,0))),"")</f>
        <v>CN Codes</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02" t="str">
        <f>Translations!$B$59</f>
        <v>InstData</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5"/>
      <c r="C3" s="1106"/>
      <c r="D3" s="1107"/>
      <c r="E3" s="1100"/>
      <c r="F3" s="1100"/>
      <c r="G3" s="1116" t="str">
        <f>IFERROR(HYPERLINK("#"&amp;ADDRESS(ROW($A$1)+MATCH(R3,$A:$A,0)-1,3),INDEX($R:$R,MATCH(R3,$A:$A,0))),"")</f>
        <v>Reporting period</v>
      </c>
      <c r="H3" s="1100"/>
      <c r="I3" s="1100" t="str">
        <f>IFERROR(HYPERLINK("#"&amp;ADDRESS(ROW($A$1)+MATCH(T3,$A:$A,0)-1,3),INDEX($R:$R,MATCH(T3,$A:$A,0))),"")</f>
        <v>About the installation</v>
      </c>
      <c r="J3" s="1100"/>
      <c r="K3" s="1100" t="str">
        <f>IFERROR(HYPERLINK("#"&amp;ADDRESS(ROW($A$1)+MATCH(V3,$A:$A,0)-1,3),INDEX($R:$R,MATCH(V3,$A:$A,0))),"")</f>
        <v>Verifier</v>
      </c>
      <c r="L3" s="1100"/>
      <c r="M3" s="1100" t="str">
        <f>IFERROR(HYPERLINK("#"&amp;ADDRESS(ROW($A$1)+MATCH(X3,$A:$A,0)-1,3),INDEX($R:$R,MATCH(X3,$A:$A,0))),"")</f>
        <v>Goods &amp; precursors</v>
      </c>
      <c r="N3" s="1100"/>
      <c r="R3" s="324">
        <v>1</v>
      </c>
      <c r="S3" s="325"/>
      <c r="T3" s="325">
        <v>2</v>
      </c>
      <c r="U3" s="325"/>
      <c r="V3" s="325">
        <v>3</v>
      </c>
      <c r="W3" s="325"/>
      <c r="X3" s="326">
        <v>4</v>
      </c>
    </row>
    <row r="4" spans="1:35" ht="14.1" customHeight="1" thickBot="1" x14ac:dyDescent="0.3">
      <c r="B4" s="1108"/>
      <c r="C4" s="1109"/>
      <c r="D4" s="1110"/>
      <c r="E4" s="1100"/>
      <c r="F4" s="1100"/>
      <c r="G4" s="1100" t="str">
        <f>IFERROR(HYPERLINK("#"&amp;ADDRESS(ROW($A$1)+MATCH(R4,$A:$A,0)-1,3),INDEX($R:$R,MATCH(R4,$A:$A,0))),"")</f>
        <v>Purchased precursors</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58"/>
      <c r="J9" s="1158"/>
      <c r="K9" s="117" t="str">
        <f>Translations!$B$64</f>
        <v>End:</v>
      </c>
      <c r="L9" s="1158"/>
      <c r="M9" s="115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63"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63"/>
      <c r="G13" s="1163"/>
      <c r="H13" s="1163"/>
      <c r="I13" s="1163"/>
      <c r="J13" s="1163"/>
      <c r="K13" s="1163"/>
      <c r="L13" s="1163"/>
      <c r="M13" s="1163"/>
      <c r="N13" s="1163"/>
    </row>
    <row r="14" spans="1:35" ht="12.75" customHeight="1" x14ac:dyDescent="0.25">
      <c r="D14" s="536"/>
      <c r="E14" s="1171" t="str">
        <f>Translations!$B$66</f>
        <v>It is important that all data entered in this template (embedded emissions, carbon price due, product properties, etc.) all relate to that same reporting period entered above.</v>
      </c>
      <c r="F14" s="1171"/>
      <c r="G14" s="1171"/>
      <c r="H14" s="1171"/>
      <c r="I14" s="1171"/>
      <c r="J14" s="1171"/>
      <c r="K14" s="1171"/>
      <c r="L14" s="1171"/>
      <c r="M14" s="1171"/>
      <c r="N14" s="1171"/>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62" t="str">
        <f>Translations!$B$68</f>
        <v>Name of the installation (optional):</v>
      </c>
      <c r="F19" s="1162"/>
      <c r="G19" s="1162"/>
      <c r="H19" s="1191"/>
      <c r="I19" s="1151"/>
      <c r="J19" s="1152"/>
      <c r="K19" s="1152"/>
      <c r="L19" s="1152"/>
      <c r="M19" s="1152"/>
      <c r="N19" s="1153"/>
      <c r="AG19" s="109"/>
    </row>
    <row r="20" spans="1:33" ht="12.75" customHeight="1" x14ac:dyDescent="0.2">
      <c r="D20" s="11" t="s">
        <v>42</v>
      </c>
      <c r="E20" s="1157" t="str">
        <f>Translations!$B$69</f>
        <v>Name of the installation (English name):</v>
      </c>
      <c r="F20" s="1157"/>
      <c r="G20" s="1157"/>
      <c r="H20" s="1166"/>
      <c r="I20" s="1167"/>
      <c r="J20" s="1168"/>
      <c r="K20" s="1168"/>
      <c r="L20" s="1168"/>
      <c r="M20" s="1168"/>
      <c r="N20" s="1169"/>
      <c r="AG20" s="109" t="str">
        <f>IF(AND(CNTR_HasEntriesA,I20=""),CONST_ErrorOrMissing&amp;A17,CONST_NA)</f>
        <v>n.a.</v>
      </c>
    </row>
    <row r="21" spans="1:33" ht="12.75" customHeight="1" x14ac:dyDescent="0.2">
      <c r="D21" s="11" t="s">
        <v>43</v>
      </c>
      <c r="E21" s="1164" t="str">
        <f>Translations!$B$70</f>
        <v>Street, Number:</v>
      </c>
      <c r="F21" s="1164"/>
      <c r="G21" s="1164"/>
      <c r="H21" s="1165"/>
      <c r="I21" s="1154"/>
      <c r="J21" s="1155"/>
      <c r="K21" s="1155"/>
      <c r="L21" s="1155"/>
      <c r="M21" s="1155"/>
      <c r="N21" s="1156"/>
    </row>
    <row r="22" spans="1:33" ht="12.75" customHeight="1" x14ac:dyDescent="0.2">
      <c r="D22" s="11" t="s">
        <v>44</v>
      </c>
      <c r="E22" s="1164" t="str">
        <f>Translations!$B$71</f>
        <v>Economic activity:</v>
      </c>
      <c r="F22" s="1164"/>
      <c r="G22" s="1164"/>
      <c r="H22" s="1165"/>
      <c r="I22" s="1154"/>
      <c r="J22" s="1155"/>
      <c r="K22" s="1155"/>
      <c r="L22" s="1155"/>
      <c r="M22" s="1155"/>
      <c r="N22" s="1156"/>
    </row>
    <row r="23" spans="1:33" ht="12.75" customHeight="1" x14ac:dyDescent="0.2">
      <c r="D23" s="11" t="s">
        <v>45</v>
      </c>
      <c r="E23" s="1164" t="str">
        <f>Translations!$B$72</f>
        <v>Post code:</v>
      </c>
      <c r="F23" s="1164"/>
      <c r="G23" s="1164"/>
      <c r="H23" s="1165"/>
      <c r="I23" s="1154"/>
      <c r="J23" s="1155"/>
      <c r="K23" s="1155"/>
      <c r="L23" s="1155"/>
      <c r="M23" s="1155"/>
      <c r="N23" s="1156"/>
    </row>
    <row r="24" spans="1:33" ht="12.75" customHeight="1" x14ac:dyDescent="0.2">
      <c r="D24" s="11" t="s">
        <v>46</v>
      </c>
      <c r="E24" s="1164" t="str">
        <f>Translations!$B$73</f>
        <v>P.O. Box:</v>
      </c>
      <c r="F24" s="1164"/>
      <c r="G24" s="1164"/>
      <c r="H24" s="1165"/>
      <c r="I24" s="1154"/>
      <c r="J24" s="1155"/>
      <c r="K24" s="1155"/>
      <c r="L24" s="1155"/>
      <c r="M24" s="1155"/>
      <c r="N24" s="1156"/>
    </row>
    <row r="25" spans="1:33" ht="12.75" customHeight="1" x14ac:dyDescent="0.2">
      <c r="D25" s="11" t="s">
        <v>47</v>
      </c>
      <c r="E25" s="1164" t="str">
        <f>Translations!$B$74</f>
        <v>City:</v>
      </c>
      <c r="F25" s="1164"/>
      <c r="G25" s="1164"/>
      <c r="H25" s="1165"/>
      <c r="I25" s="1154"/>
      <c r="J25" s="1155"/>
      <c r="K25" s="1155"/>
      <c r="L25" s="1155"/>
      <c r="M25" s="1155"/>
      <c r="N25" s="1156"/>
    </row>
    <row r="26" spans="1:33" ht="12.75" customHeight="1" x14ac:dyDescent="0.2">
      <c r="D26" s="11" t="s">
        <v>243</v>
      </c>
      <c r="E26" s="1164" t="str">
        <f>Translations!$B$75</f>
        <v>Country:</v>
      </c>
      <c r="F26" s="1164"/>
      <c r="G26" s="1164"/>
      <c r="H26" s="1165"/>
      <c r="I26" s="1192"/>
      <c r="J26" s="1193"/>
      <c r="K26" s="1193"/>
      <c r="L26" s="1193"/>
      <c r="M26" s="1193"/>
      <c r="N26" s="1194"/>
      <c r="S26" s="112" t="str">
        <f>IF(I26="","",INDEX(CNTR_ListCountriesCode,MATCH(I26,CNTR_ListCountriesName,0)))</f>
        <v/>
      </c>
      <c r="AG26" s="109" t="str">
        <f>IF(AND(CNTR_HasEntriesA,I26=""),CONST_ErrorOrMissing&amp;A17,CONST_NA)</f>
        <v>n.a.</v>
      </c>
    </row>
    <row r="27" spans="1:33" ht="12.75" customHeight="1" x14ac:dyDescent="0.2">
      <c r="D27" s="11" t="s">
        <v>244</v>
      </c>
      <c r="E27" s="1164" t="str">
        <f>Translations!$B$76</f>
        <v>UNLOCODE:</v>
      </c>
      <c r="F27" s="1164"/>
      <c r="G27" s="1164"/>
      <c r="H27" s="1165"/>
      <c r="I27" s="1154"/>
      <c r="J27" s="1155"/>
      <c r="K27" s="1155"/>
      <c r="L27" s="1155"/>
      <c r="M27" s="1155"/>
      <c r="N27" s="1156"/>
    </row>
    <row r="28" spans="1:33" ht="12.75" customHeight="1" x14ac:dyDescent="0.2">
      <c r="D28" s="11" t="s">
        <v>2954</v>
      </c>
      <c r="E28" s="1164" t="str">
        <f>Translations!$B$77</f>
        <v>Coordinates of the main emission source (latitude):</v>
      </c>
      <c r="F28" s="1164"/>
      <c r="G28" s="1164"/>
      <c r="H28" s="1165"/>
      <c r="I28" s="1154"/>
      <c r="J28" s="1155"/>
      <c r="K28" s="1155"/>
      <c r="L28" s="1155"/>
      <c r="M28" s="1155"/>
      <c r="N28" s="1156"/>
    </row>
    <row r="29" spans="1:33" ht="12.75" customHeight="1" x14ac:dyDescent="0.2">
      <c r="D29" s="11" t="s">
        <v>2955</v>
      </c>
      <c r="E29" s="1164" t="str">
        <f>Translations!$B$78</f>
        <v>Coordinates of the main emission source (longitude):</v>
      </c>
      <c r="F29" s="1164"/>
      <c r="G29" s="1164"/>
      <c r="H29" s="1165"/>
      <c r="I29" s="1154"/>
      <c r="J29" s="1155"/>
      <c r="K29" s="1155"/>
      <c r="L29" s="1155"/>
      <c r="M29" s="1155"/>
      <c r="N29" s="1156"/>
    </row>
    <row r="30" spans="1:33" ht="12.75" customHeight="1" x14ac:dyDescent="0.2">
      <c r="D30" s="11" t="s">
        <v>2957</v>
      </c>
      <c r="E30" s="1164" t="str">
        <f>Translations!$B$79</f>
        <v>Name of authorized representative:</v>
      </c>
      <c r="F30" s="1164"/>
      <c r="G30" s="1164"/>
      <c r="H30" s="1165"/>
      <c r="I30" s="1154"/>
      <c r="J30" s="1155"/>
      <c r="K30" s="1155"/>
      <c r="L30" s="1155"/>
      <c r="M30" s="1155"/>
      <c r="N30" s="1156"/>
    </row>
    <row r="31" spans="1:33" ht="12.75" customHeight="1" x14ac:dyDescent="0.2">
      <c r="D31" s="11" t="s">
        <v>3208</v>
      </c>
      <c r="E31" s="923" t="str">
        <f>Translations!$B$80</f>
        <v>Email:</v>
      </c>
      <c r="F31" s="923"/>
      <c r="G31" s="923"/>
      <c r="H31" s="924"/>
      <c r="I31" s="1154"/>
      <c r="J31" s="1155"/>
      <c r="K31" s="1155"/>
      <c r="L31" s="1155"/>
      <c r="M31" s="1155"/>
      <c r="N31" s="1156"/>
    </row>
    <row r="32" spans="1:33" ht="12.75" customHeight="1" x14ac:dyDescent="0.2">
      <c r="D32" s="11" t="s">
        <v>3218</v>
      </c>
      <c r="E32" s="926" t="str">
        <f>Translations!$B$81</f>
        <v>Telephone:</v>
      </c>
      <c r="F32" s="926"/>
      <c r="G32" s="926"/>
      <c r="H32" s="12"/>
      <c r="I32" s="1159"/>
      <c r="J32" s="1160"/>
      <c r="K32" s="1160"/>
      <c r="L32" s="1160"/>
      <c r="M32" s="1160"/>
      <c r="N32" s="1161"/>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0" t="str">
        <f>Translations!$B$84</f>
        <v>Name and address of the verifier of this report:</v>
      </c>
      <c r="F36" s="1170"/>
      <c r="G36" s="1170"/>
      <c r="H36" s="1170"/>
      <c r="I36" s="1170"/>
      <c r="J36" s="1170"/>
      <c r="K36" s="1170"/>
      <c r="L36" s="1170"/>
      <c r="M36" s="1170"/>
      <c r="N36" s="1170"/>
    </row>
    <row r="37" spans="1:18" ht="12.75" customHeight="1" x14ac:dyDescent="0.2">
      <c r="D37" s="11" t="s">
        <v>41</v>
      </c>
      <c r="E37" s="1162" t="str">
        <f>Translations!$B$85</f>
        <v>Company Name:</v>
      </c>
      <c r="F37" s="1162"/>
      <c r="G37" s="1162"/>
      <c r="H37" s="1162"/>
      <c r="I37" s="1151"/>
      <c r="J37" s="1152"/>
      <c r="K37" s="1152"/>
      <c r="L37" s="1152"/>
      <c r="M37" s="1152"/>
      <c r="N37" s="1153"/>
    </row>
    <row r="38" spans="1:18" ht="12.75" customHeight="1" x14ac:dyDescent="0.2">
      <c r="D38" s="11" t="s">
        <v>42</v>
      </c>
      <c r="E38" s="1157" t="str">
        <f>Translations!$B$70</f>
        <v>Street, Number:</v>
      </c>
      <c r="F38" s="1157"/>
      <c r="G38" s="1157"/>
      <c r="H38" s="1157"/>
      <c r="I38" s="1154"/>
      <c r="J38" s="1155"/>
      <c r="K38" s="1155"/>
      <c r="L38" s="1155"/>
      <c r="M38" s="1155"/>
      <c r="N38" s="1156"/>
    </row>
    <row r="39" spans="1:18" ht="12.75" customHeight="1" x14ac:dyDescent="0.2">
      <c r="D39" s="11" t="s">
        <v>43</v>
      </c>
      <c r="E39" s="1157" t="str">
        <f>Translations!$B$74</f>
        <v>City:</v>
      </c>
      <c r="F39" s="1157"/>
      <c r="G39" s="1157"/>
      <c r="H39" s="1157"/>
      <c r="I39" s="1154"/>
      <c r="J39" s="1155"/>
      <c r="K39" s="1155"/>
      <c r="L39" s="1155"/>
      <c r="M39" s="1155"/>
      <c r="N39" s="1156"/>
    </row>
    <row r="40" spans="1:18" ht="12.75" customHeight="1" x14ac:dyDescent="0.2">
      <c r="D40" s="11" t="s">
        <v>44</v>
      </c>
      <c r="E40" s="1157" t="str">
        <f>Translations!$B$86</f>
        <v>Postcode/ZIP:</v>
      </c>
      <c r="F40" s="1157"/>
      <c r="G40" s="1157"/>
      <c r="H40" s="1157"/>
      <c r="I40" s="1154"/>
      <c r="J40" s="1155"/>
      <c r="K40" s="1155"/>
      <c r="L40" s="1155"/>
      <c r="M40" s="1155"/>
      <c r="N40" s="1156"/>
    </row>
    <row r="41" spans="1:18" ht="12.75" customHeight="1" x14ac:dyDescent="0.2">
      <c r="D41" s="11" t="s">
        <v>45</v>
      </c>
      <c r="E41" s="1175" t="str">
        <f>Translations!$B$75</f>
        <v>Country:</v>
      </c>
      <c r="F41" s="1175"/>
      <c r="G41" s="1175"/>
      <c r="H41" s="1175"/>
      <c r="I41" s="1159"/>
      <c r="J41" s="1160"/>
      <c r="K41" s="1160"/>
      <c r="L41" s="1160"/>
      <c r="M41" s="1160"/>
      <c r="N41" s="1161"/>
    </row>
    <row r="42" spans="1:18" ht="5.0999999999999996" customHeight="1" x14ac:dyDescent="0.25"/>
    <row r="43" spans="1:18" ht="12.75" customHeight="1" x14ac:dyDescent="0.25">
      <c r="D43" s="10" t="s">
        <v>48</v>
      </c>
      <c r="E43" s="1170" t="str">
        <f>Translations!$B$87</f>
        <v>Authorised representative of the verifier:</v>
      </c>
      <c r="F43" s="1170"/>
      <c r="G43" s="1170"/>
      <c r="H43" s="1170"/>
      <c r="I43" s="1170"/>
      <c r="J43" s="1170"/>
      <c r="K43" s="1170"/>
      <c r="L43" s="1170"/>
      <c r="M43" s="1170"/>
      <c r="N43" s="1170"/>
    </row>
    <row r="44" spans="1:18" ht="12.75" customHeight="1" x14ac:dyDescent="0.25">
      <c r="E44" s="1195" t="str">
        <f>Translations!$B$88</f>
        <v>The nominated person should be familiar with this report. Ideally it is the lead verifier involved with this report.</v>
      </c>
      <c r="F44" s="1195"/>
      <c r="G44" s="1195"/>
      <c r="H44" s="1195"/>
      <c r="I44" s="1195"/>
      <c r="J44" s="1195"/>
      <c r="K44" s="1195"/>
      <c r="L44" s="1195"/>
      <c r="M44" s="1195"/>
      <c r="N44" s="1195"/>
    </row>
    <row r="45" spans="1:18" ht="12.75" customHeight="1" x14ac:dyDescent="0.2">
      <c r="D45" s="11" t="s">
        <v>41</v>
      </c>
      <c r="E45" s="1162" t="str">
        <f>Translations!$B$89</f>
        <v>Name:</v>
      </c>
      <c r="F45" s="1162"/>
      <c r="G45" s="1162"/>
      <c r="H45" s="1162"/>
      <c r="I45" s="1151"/>
      <c r="J45" s="1152"/>
      <c r="K45" s="1152"/>
      <c r="L45" s="1152"/>
      <c r="M45" s="1152"/>
      <c r="N45" s="1153"/>
    </row>
    <row r="46" spans="1:18" ht="12.75" customHeight="1" x14ac:dyDescent="0.2">
      <c r="D46" s="11" t="s">
        <v>42</v>
      </c>
      <c r="E46" s="1157" t="str">
        <f>Translations!$B$90</f>
        <v>Email address:</v>
      </c>
      <c r="F46" s="1157"/>
      <c r="G46" s="1157"/>
      <c r="H46" s="1157"/>
      <c r="I46" s="1154"/>
      <c r="J46" s="1155"/>
      <c r="K46" s="1155"/>
      <c r="L46" s="1155"/>
      <c r="M46" s="1155"/>
      <c r="N46" s="1156"/>
    </row>
    <row r="47" spans="1:18" ht="12.75" customHeight="1" x14ac:dyDescent="0.2">
      <c r="D47" s="11" t="s">
        <v>43</v>
      </c>
      <c r="E47" s="1157" t="str">
        <f>Translations!$B$91</f>
        <v>Telephone number:</v>
      </c>
      <c r="F47" s="1157"/>
      <c r="G47" s="1157"/>
      <c r="H47" s="1157"/>
      <c r="I47" s="1154"/>
      <c r="J47" s="1155"/>
      <c r="K47" s="1155"/>
      <c r="L47" s="1155"/>
      <c r="M47" s="1155"/>
      <c r="N47" s="1156"/>
    </row>
    <row r="48" spans="1:18" ht="12.75" customHeight="1" x14ac:dyDescent="0.2">
      <c r="D48" s="11" t="s">
        <v>44</v>
      </c>
      <c r="E48" s="1175" t="str">
        <f>Translations!$B$92</f>
        <v>Fax:</v>
      </c>
      <c r="F48" s="1175"/>
      <c r="G48" s="1175"/>
      <c r="H48" s="1175"/>
      <c r="I48" s="1159"/>
      <c r="J48" s="1160"/>
      <c r="K48" s="1160"/>
      <c r="L48" s="1160"/>
      <c r="M48" s="1160"/>
      <c r="N48" s="1161"/>
    </row>
    <row r="49" spans="1:35" ht="5.0999999999999996" customHeight="1" x14ac:dyDescent="0.25"/>
    <row r="50" spans="1:35" ht="12.75" customHeight="1" x14ac:dyDescent="0.25">
      <c r="D50" s="10" t="s">
        <v>49</v>
      </c>
      <c r="E50" s="1170" t="str">
        <f>Translations!$B$93</f>
        <v>Information about the verifier's accreditation:</v>
      </c>
      <c r="F50" s="1170"/>
      <c r="G50" s="1170"/>
      <c r="H50" s="1170"/>
      <c r="I50" s="1170"/>
      <c r="J50" s="1170"/>
      <c r="K50" s="1170"/>
      <c r="L50" s="1170"/>
      <c r="M50" s="1170"/>
      <c r="N50" s="1170"/>
    </row>
    <row r="51" spans="1:35" ht="12.75" customHeight="1" x14ac:dyDescent="0.2">
      <c r="D51" s="11" t="s">
        <v>41</v>
      </c>
      <c r="E51" s="1162" t="str">
        <f>Translations!$B$94</f>
        <v>Accreditation Member State:</v>
      </c>
      <c r="F51" s="1162"/>
      <c r="G51" s="1162"/>
      <c r="H51" s="1162"/>
      <c r="I51" s="1151"/>
      <c r="J51" s="1152"/>
      <c r="K51" s="1152"/>
      <c r="L51" s="1152"/>
      <c r="M51" s="1152"/>
      <c r="N51" s="1153"/>
    </row>
    <row r="52" spans="1:35" ht="12.75" customHeight="1" x14ac:dyDescent="0.2">
      <c r="D52" s="11" t="s">
        <v>42</v>
      </c>
      <c r="E52" s="1157" t="str">
        <f>Translations!$B$95</f>
        <v>Name of the national accreditation body:</v>
      </c>
      <c r="F52" s="1157"/>
      <c r="G52" s="1157"/>
      <c r="H52" s="1157"/>
      <c r="I52" s="1154"/>
      <c r="J52" s="1155"/>
      <c r="K52" s="1155"/>
      <c r="L52" s="1155"/>
      <c r="M52" s="1155"/>
      <c r="N52" s="1156"/>
    </row>
    <row r="53" spans="1:35" ht="12.75" customHeight="1" x14ac:dyDescent="0.2">
      <c r="D53" s="11" t="s">
        <v>43</v>
      </c>
      <c r="E53" s="1175" t="str">
        <f>Translations!$B$96</f>
        <v>Registration number issued by the Accreditation body:</v>
      </c>
      <c r="F53" s="1175"/>
      <c r="G53" s="1175"/>
      <c r="H53" s="1175"/>
      <c r="I53" s="1159"/>
      <c r="J53" s="1160"/>
      <c r="K53" s="1160"/>
      <c r="L53" s="1160"/>
      <c r="M53" s="1160"/>
      <c r="N53" s="1161"/>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70" t="str">
        <f>Translations!$B$99</f>
        <v>List of aggregated goods categories, relevant precursors and corresponding production routes</v>
      </c>
      <c r="F57" s="1170"/>
      <c r="G57" s="1170"/>
      <c r="H57" s="1170"/>
      <c r="I57" s="1170"/>
      <c r="J57" s="1170"/>
      <c r="K57" s="1170"/>
      <c r="L57" s="1170"/>
      <c r="M57" s="1170"/>
      <c r="N57" s="1170"/>
    </row>
    <row r="58" spans="1:35" ht="12.75" customHeight="1" x14ac:dyDescent="0.2">
      <c r="E58" s="1141" t="str">
        <f>Translations!$B$100</f>
        <v>Please list here ALL aggregated goods categories, including any relevant precursor types produced WITHIN the installation.</v>
      </c>
      <c r="F58" s="1141"/>
      <c r="G58" s="1141"/>
      <c r="H58" s="1141"/>
      <c r="I58" s="1141"/>
      <c r="J58" s="1141"/>
      <c r="K58" s="1141"/>
      <c r="L58" s="1141"/>
      <c r="M58" s="1141"/>
      <c r="N58" s="1141"/>
      <c r="S58" s="119"/>
    </row>
    <row r="59" spans="1:35" ht="12.75" customHeight="1" x14ac:dyDescent="0.2">
      <c r="E59" s="1141" t="str">
        <f>Translations!$B$101</f>
        <v>Where relevant, please list all production routes through which the aggregated goods are produced.</v>
      </c>
      <c r="F59" s="1141"/>
      <c r="G59" s="1141"/>
      <c r="H59" s="1141"/>
      <c r="I59" s="1141"/>
      <c r="J59" s="1141"/>
      <c r="K59" s="1141"/>
      <c r="L59" s="1141"/>
      <c r="M59" s="1141"/>
      <c r="N59" s="1141"/>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42" t="str">
        <f>Translations!$B$102</f>
        <v>Aggregated goods category</v>
      </c>
      <c r="F61" s="1142"/>
      <c r="G61" s="1146" t="str">
        <f>Translations!$B$103</f>
        <v>Route</v>
      </c>
      <c r="H61" s="1147"/>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48"/>
      <c r="F62" s="1148"/>
      <c r="G62" s="1143" t="str">
        <f t="shared" ref="G62:G71" si="0">IF(E62="","",IF(COUNTIF(INDEX(CONST_MATRIX_ProductionRoute,MATCH(E62,CONST_LIST_Goods,0),),CONST_NA)=9,CONST_AllProdRoutes,CONST_PleaseSelect))</f>
        <v/>
      </c>
      <c r="H62" s="1143"/>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49"/>
      <c r="F63" s="1150"/>
      <c r="G63" s="1144" t="str">
        <f t="shared" si="0"/>
        <v/>
      </c>
      <c r="H63" s="114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49"/>
      <c r="F64" s="1150"/>
      <c r="G64" s="1144" t="str">
        <f t="shared" si="0"/>
        <v/>
      </c>
      <c r="H64" s="114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49"/>
      <c r="F65" s="1150"/>
      <c r="G65" s="1144" t="str">
        <f t="shared" si="0"/>
        <v/>
      </c>
      <c r="H65" s="114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49"/>
      <c r="F66" s="1150"/>
      <c r="G66" s="1144" t="str">
        <f t="shared" si="0"/>
        <v/>
      </c>
      <c r="H66" s="114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49"/>
      <c r="F67" s="1150"/>
      <c r="G67" s="1144" t="str">
        <f t="shared" si="0"/>
        <v/>
      </c>
      <c r="H67" s="114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49"/>
      <c r="F68" s="1150"/>
      <c r="G68" s="1144" t="str">
        <f t="shared" si="0"/>
        <v/>
      </c>
      <c r="H68" s="114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49"/>
      <c r="F69" s="1150"/>
      <c r="G69" s="1144" t="str">
        <f t="shared" si="0"/>
        <v/>
      </c>
      <c r="H69" s="114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49"/>
      <c r="F70" s="1150"/>
      <c r="G70" s="1144" t="str">
        <f t="shared" si="0"/>
        <v/>
      </c>
      <c r="H70" s="114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76"/>
      <c r="F71" s="1177"/>
      <c r="G71" s="1178" t="str">
        <f t="shared" si="0"/>
        <v/>
      </c>
      <c r="H71" s="1179"/>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41"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1"/>
      <c r="G73" s="1141"/>
      <c r="H73" s="1141"/>
      <c r="I73" s="1141"/>
      <c r="J73" s="1141"/>
      <c r="K73" s="1141"/>
      <c r="L73" s="1141"/>
      <c r="M73" s="1141"/>
      <c r="N73" s="1141"/>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0" t="str">
        <f>Translations!$B$112</f>
        <v>Relevant production processes</v>
      </c>
      <c r="F76" s="1170"/>
      <c r="G76" s="1170"/>
      <c r="H76" s="1170"/>
      <c r="I76" s="1170"/>
      <c r="J76" s="1170"/>
      <c r="K76" s="1170"/>
      <c r="L76" s="1170"/>
      <c r="M76" s="1170"/>
      <c r="N76" s="1170"/>
    </row>
    <row r="77" spans="4:35" ht="25.5" customHeight="1" x14ac:dyDescent="0.2">
      <c r="D77" s="127"/>
      <c r="E77" s="1141"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41"/>
      <c r="G77" s="1141"/>
      <c r="H77" s="1141"/>
      <c r="I77" s="1141"/>
      <c r="J77" s="1141"/>
      <c r="K77" s="1141"/>
      <c r="L77" s="1141"/>
      <c r="M77" s="1141"/>
      <c r="N77" s="1141"/>
      <c r="S77" s="119"/>
    </row>
    <row r="78" spans="4:35" ht="50.1" customHeight="1" x14ac:dyDescent="0.2">
      <c r="D78" s="127"/>
      <c r="E78" s="1172"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2"/>
      <c r="G78" s="1172"/>
      <c r="H78" s="1172"/>
      <c r="I78" s="1172"/>
      <c r="J78" s="1172"/>
      <c r="K78" s="1172"/>
      <c r="L78" s="1172"/>
      <c r="M78" s="1172"/>
      <c r="N78" s="1172"/>
      <c r="S78" s="119"/>
    </row>
    <row r="79" spans="4:35" ht="5.0999999999999996" customHeight="1" x14ac:dyDescent="0.2">
      <c r="D79" s="110"/>
      <c r="E79" s="120"/>
      <c r="F79" s="120"/>
      <c r="G79" s="120"/>
      <c r="H79" s="120"/>
      <c r="I79" s="120"/>
      <c r="J79" s="120"/>
      <c r="K79" s="120"/>
      <c r="L79" s="120"/>
      <c r="M79" s="120"/>
    </row>
    <row r="80" spans="4:35" ht="12.75" customHeight="1" x14ac:dyDescent="0.2">
      <c r="D80" s="1133" t="s">
        <v>131</v>
      </c>
      <c r="E80" s="1189" t="str">
        <f>Translations!$B$115</f>
        <v>Production process</v>
      </c>
      <c r="F80" s="1180" t="str">
        <f>Translations!$B$116</f>
        <v>Included goods categories listed under (a)</v>
      </c>
      <c r="G80" s="1181"/>
      <c r="H80" s="1181"/>
      <c r="I80" s="1181"/>
      <c r="J80" s="1181"/>
      <c r="K80" s="1182"/>
      <c r="L80" s="1183" t="str">
        <f>Translations!$B$117</f>
        <v>Name</v>
      </c>
      <c r="M80" s="1184"/>
      <c r="N80" s="1187" t="str">
        <f>Translations!$B$118</f>
        <v>Error message</v>
      </c>
    </row>
    <row r="81" spans="1:35" ht="12.75" customHeight="1" x14ac:dyDescent="0.2">
      <c r="D81" s="1134"/>
      <c r="E81" s="1190"/>
      <c r="F81" s="122">
        <v>1</v>
      </c>
      <c r="G81" s="122">
        <v>2</v>
      </c>
      <c r="H81" s="122">
        <v>3</v>
      </c>
      <c r="I81" s="122">
        <v>4</v>
      </c>
      <c r="J81" s="122">
        <v>5</v>
      </c>
      <c r="K81" s="122">
        <v>6</v>
      </c>
      <c r="L81" s="1185"/>
      <c r="M81" s="1186"/>
      <c r="N81" s="1188"/>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37"/>
      <c r="M82" s="113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39" t="s">
        <v>541</v>
      </c>
      <c r="M83" s="1140"/>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39"/>
      <c r="M84" s="1140"/>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39"/>
      <c r="M85" s="1140"/>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39"/>
      <c r="M86" s="1140"/>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39"/>
      <c r="M87" s="1140"/>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39"/>
      <c r="M88" s="1140"/>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39"/>
      <c r="M89" s="1140"/>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39"/>
      <c r="M90" s="1140"/>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35"/>
      <c r="M91" s="1136"/>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3" t="str">
        <f>IF(COUNTIF(AE62:AE71,TRUE)&gt;0,CONST_MsgMissingProdProc,"")</f>
        <v/>
      </c>
      <c r="I93" s="1173"/>
      <c r="J93" s="1173"/>
      <c r="K93" s="1173"/>
      <c r="L93" s="1173"/>
      <c r="M93" s="1173"/>
      <c r="N93" s="1173"/>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41" t="str">
        <f>Translations!$B$120</f>
        <v>Please list here all precursors that are produced OUTSIDE the installation (e.g. purchased) and consumed within the installation.</v>
      </c>
      <c r="F97" s="1141"/>
      <c r="G97" s="1141"/>
      <c r="H97" s="1141"/>
      <c r="I97" s="1141"/>
      <c r="J97" s="1141"/>
      <c r="K97" s="1141"/>
      <c r="L97" s="1141"/>
      <c r="M97" s="1141"/>
      <c r="N97" s="1141"/>
      <c r="S97" s="119"/>
    </row>
    <row r="98" spans="4:35" ht="25.5" customHeight="1" x14ac:dyDescent="0.2">
      <c r="D98" s="110"/>
      <c r="E98" s="1141" t="str">
        <f>Translations!$B$121</f>
        <v>Please also list the country in which the relevant precursor was produced (see sheet "c_CodeLists" to find the correct country codes) and the relevant production routes, if known.</v>
      </c>
      <c r="F98" s="1141"/>
      <c r="G98" s="1141"/>
      <c r="H98" s="1141"/>
      <c r="I98" s="1141"/>
      <c r="J98" s="1141"/>
      <c r="K98" s="1141"/>
      <c r="L98" s="1141"/>
      <c r="M98" s="1141"/>
      <c r="N98" s="1141"/>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4" t="str">
        <f>Translations!$B$117</f>
        <v>Name</v>
      </c>
      <c r="M100" s="1174"/>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37"/>
      <c r="M101" s="113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39"/>
      <c r="M102" s="1140"/>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39"/>
      <c r="M103" s="1140"/>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39"/>
      <c r="M104" s="1140"/>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39"/>
      <c r="M105" s="1140"/>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39"/>
      <c r="M106" s="1140"/>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39"/>
      <c r="M107" s="1140"/>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39"/>
      <c r="M108" s="1140"/>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39"/>
      <c r="M109" s="1140"/>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39"/>
      <c r="M110" s="1140"/>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39"/>
      <c r="M111" s="1140"/>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39"/>
      <c r="M112" s="1140"/>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39"/>
      <c r="M113" s="1140"/>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39"/>
      <c r="M114" s="1140"/>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39"/>
      <c r="M115" s="1140"/>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39"/>
      <c r="M116" s="1140"/>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39"/>
      <c r="M117" s="1140"/>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39"/>
      <c r="M118" s="1140"/>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39"/>
      <c r="M119" s="1140"/>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35"/>
      <c r="M120" s="1136"/>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xr:uid="{00000000-0002-0000-0300-000000000000}">
      <formula1>CONST_LIST_Goods</formula1>
    </dataValidation>
    <dataValidation type="date" allowBlank="1" showInputMessage="1" showErrorMessage="1" sqref="L9:M9 I9:J9" xr:uid="{00000000-0002-0000-0300-000001000000}">
      <formula1>36526</formula1>
      <formula2>73051</formula2>
    </dataValidation>
    <dataValidation type="list" allowBlank="1" showInputMessage="1" showErrorMessage="1" sqref="F82:K91" xr:uid="{00000000-0002-0000-0300-000002000000}">
      <formula1>CNTR_List_ExistGoodTypesInclDir</formula1>
    </dataValidation>
    <dataValidation type="list" allowBlank="1" showInputMessage="1" showErrorMessage="1" sqref="E82:E91" xr:uid="{00000000-0002-0000-0300-000003000000}">
      <formula1>CNTR_List_ExistGoodTypes</formula1>
    </dataValidation>
    <dataValidation type="list" allowBlank="1" showInputMessage="1" showErrorMessage="1" sqref="I62:N71" xr:uid="{00000000-0002-0000-0300-000004000000}">
      <formula1>INDIRECT($T62)</formula1>
    </dataValidation>
    <dataValidation type="list" allowBlank="1" showInputMessage="1" showErrorMessage="1" sqref="G101:K120" xr:uid="{00000000-0002-0000-0300-000005000000}">
      <formula1>INDIRECT($U101)</formula1>
    </dataValidation>
    <dataValidation type="list" allowBlank="1" showInputMessage="1" showErrorMessage="1" sqref="I26:N26" xr:uid="{00000000-0002-0000-0300-000006000000}">
      <formula1>CNTR_ListCountriesName</formula1>
    </dataValidation>
    <dataValidation type="list" allowBlank="1" showInputMessage="1" showErrorMessage="1" sqref="F101:F120" xr:uid="{00000000-0002-0000-0300-00000700000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02" t="str">
        <f>Translations!$B$122</f>
        <v>Source streams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5"/>
      <c r="C3" s="1106"/>
      <c r="D3" s="1107"/>
      <c r="E3" s="1100"/>
      <c r="F3" s="1100"/>
      <c r="G3" s="1100" t="str">
        <f>IFERROR(HYPERLINK("#"&amp;ADDRESS(ROW($A$1)+MATCH(BA3,$A:$A,0)-1,3),INDEX($BA:$BA,MATCH(BA3,$A:$A,0))),"")</f>
        <v>Source streams</v>
      </c>
      <c r="H3" s="1100"/>
      <c r="I3" s="1100" t="str">
        <f>IFERROR(HYPERLINK("#"&amp;ADDRESS(ROW($A$1)+MATCH(BC3,$A:$A,0)-1,3),INDEX($BA:$BA,MATCH(BC3,$A:$A,0))),"")</f>
        <v>PFC Emissions</v>
      </c>
      <c r="J3" s="1100"/>
      <c r="K3" s="1100" t="str">
        <f>IFERROR(HYPERLINK("#"&amp;ADDRESS(ROW($A$1)+MATCH(BE3,$A:$A,0)-1,3),INDEX($BA:$BA,MATCH(BE3,$A:$A,0))),"")</f>
        <v>Emission sources</v>
      </c>
      <c r="L3" s="1100"/>
      <c r="M3" s="1100" t="str">
        <f>IFERROR(HYPERLINK("#"&amp;ADDRESS(ROW($A$1)+MATCH(BG3,$A:$A,0)-1,3),INDEX($BA:$BA,MATCH(BG3,$A:$A,0))),"")</f>
        <v/>
      </c>
      <c r="N3" s="1100"/>
      <c r="BA3" s="324">
        <v>1</v>
      </c>
      <c r="BB3" s="325"/>
      <c r="BC3" s="325">
        <v>2</v>
      </c>
      <c r="BD3" s="325"/>
      <c r="BE3" s="325">
        <v>3</v>
      </c>
      <c r="BF3" s="325"/>
      <c r="BG3" s="326">
        <v>4</v>
      </c>
    </row>
    <row r="4" spans="1:69" ht="14.1" customHeight="1" thickBot="1" x14ac:dyDescent="0.3">
      <c r="B4" s="1108"/>
      <c r="C4" s="1109"/>
      <c r="D4" s="1110"/>
      <c r="E4" s="1100"/>
      <c r="F4" s="1100"/>
      <c r="G4" s="1100" t="str">
        <f>IFERROR(HYPERLINK("#"&amp;ADDRESS(ROW($A$1)+MATCH(BA4,$A:$A,0)-1,3),INDEX($BA:$BA,MATCH(BA4,$A:$A,0))),"")</f>
        <v/>
      </c>
      <c r="H4" s="1100"/>
      <c r="I4" s="1100" t="str">
        <f>IFERROR(HYPERLINK("#"&amp;ADDRESS(ROW($A$1)+MATCH(BC4,$A:$A,0)-1,3),INDEX($BA:$BA,MATCH(BC4,$A:$A,0))),"")</f>
        <v/>
      </c>
      <c r="J4" s="1100"/>
      <c r="K4" s="1100" t="str">
        <f>IFERROR(HYPERLINK("#"&amp;ADDRESS(ROW($A$1)+MATCH(BE4,$A:$A,0)-1,3),INDEX($BA:$BA,MATCH(BE4,$A:$A,0))),"")</f>
        <v/>
      </c>
      <c r="L4" s="1100"/>
      <c r="M4" s="1100" t="str">
        <f>IFERROR(HYPERLINK("#"&amp;ADDRESS(ROW($A$1)+MATCH(BG4,$A:$A,0)-1,3),INDEX($BA:$BA,MATCH(BG4,$A:$A,0))),"")</f>
        <v/>
      </c>
      <c r="N4" s="1100"/>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8" t="str">
        <f>Translations!$B$124</f>
        <v>Source streams and emission sources</v>
      </c>
      <c r="E8" s="1198"/>
      <c r="F8" s="1198"/>
      <c r="G8" s="1198"/>
      <c r="H8" s="1198"/>
      <c r="I8" s="1198"/>
      <c r="J8" s="1198"/>
      <c r="K8" s="1198"/>
      <c r="L8" s="1198"/>
      <c r="M8" s="1198"/>
      <c r="N8" s="1198"/>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6"/>
      <c r="E9" s="1196"/>
      <c r="F9" s="1196"/>
      <c r="G9" s="1196"/>
      <c r="H9" s="1196"/>
      <c r="I9" s="1196"/>
      <c r="J9" s="1196"/>
      <c r="K9" s="119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7" t="str">
        <f ca="1">HYPERLINK("#"&amp;ADDRESS(MATCH($BB10,G_FurtherGuidance!$S:$S,0),3,,,G_FurtherGuidance!$U$2),CONST_LinkToGuidanceSheet)</f>
        <v>Please click on this link for further guidance on how to complete this section.</v>
      </c>
      <c r="E10" s="1197"/>
      <c r="F10" s="1197"/>
      <c r="G10" s="1197"/>
      <c r="H10" s="1197"/>
      <c r="I10" s="1197"/>
      <c r="J10" s="1197"/>
      <c r="K10" s="1197"/>
      <c r="L10" s="1197"/>
      <c r="M10" s="1197"/>
      <c r="N10" s="1197"/>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xr:uid="{00000000-0002-0000-0400-000000000000}">
      <formula1>CONST_torkNm3</formula1>
    </dataValidation>
    <dataValidation type="list" allowBlank="1" showInputMessage="1" showErrorMessage="1" sqref="K17:K91" xr:uid="{00000000-0002-0000-0400-000001000000}">
      <formula1>CONST_tCO2pTJOrtCO2pt</formula1>
    </dataValidation>
    <dataValidation type="list" allowBlank="1" showInputMessage="1" showErrorMessage="1" sqref="E113:E122" xr:uid="{00000000-0002-0000-0400-000002000000}">
      <formula1>CONST_CEMSType</formula1>
    </dataValidation>
    <dataValidation type="list" allowBlank="1" showInputMessage="1" showErrorMessage="1" sqref="D17:D91" xr:uid="{00000000-0002-0000-0400-000003000000}">
      <formula1>CONST_MonitoringApproach</formula1>
    </dataValidation>
    <dataValidation type="list" allowBlank="1" showInputMessage="1" showErrorMessage="1" sqref="D98:D107" xr:uid="{00000000-0002-0000-04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400-000005000000}">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Translations!$B$207</f>
        <v>Energy &amp; Emissions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5"/>
      <c r="C3" s="1106"/>
      <c r="D3" s="1107"/>
      <c r="E3" s="1100"/>
      <c r="F3" s="1100"/>
      <c r="G3" s="1100" t="str">
        <f>IFERROR(HYPERLINK("#"&amp;ADDRESS(ROW($A$1)+MATCH(R3,$A:$A,0)-1,3),INDEX($R:$R,MATCH(R3,$A:$A,0))),"")</f>
        <v>Fuel balance</v>
      </c>
      <c r="H3" s="1100"/>
      <c r="I3" s="1100" t="str">
        <f>IFERROR(HYPERLINK("#"&amp;ADDRESS(ROW($A$1)+MATCH(T3,$A:$A,0)-1,3),INDEX($R:$R,MATCH(T3,$A:$A,0))),"")</f>
        <v>GHG balance &amp; data quality</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14" t="str">
        <f>Translations!$B$213</f>
        <v>Fuel input for electricity production</v>
      </c>
      <c r="F12" s="1097"/>
      <c r="G12" s="1097"/>
      <c r="H12" s="1097"/>
      <c r="I12" s="1097"/>
      <c r="J12" s="1097"/>
      <c r="K12" s="1097"/>
      <c r="L12" s="1097"/>
      <c r="M12" s="1097"/>
      <c r="N12" s="1097"/>
    </row>
    <row r="13" spans="1:24" ht="12.75" customHeight="1" x14ac:dyDescent="0.25">
      <c r="D13" s="579" t="s">
        <v>213</v>
      </c>
      <c r="E13" s="1214" t="str">
        <f>Translations!$B$214</f>
        <v>Fuel input to all non-CBAM production processes, either directly or via the production of measurable heat (e.g. steam).</v>
      </c>
      <c r="F13" s="1097"/>
      <c r="G13" s="1097"/>
      <c r="H13" s="1097"/>
      <c r="I13" s="1097"/>
      <c r="J13" s="1097"/>
      <c r="K13" s="1097"/>
      <c r="L13" s="1097"/>
      <c r="M13" s="1097"/>
      <c r="N13" s="1097"/>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70" t="str">
        <f>Translations!$B$1845</f>
        <v>GHG balance by type of GHG</v>
      </c>
      <c r="F21" s="1170"/>
      <c r="G21" s="1170"/>
      <c r="H21" s="1170"/>
      <c r="I21" s="1170"/>
      <c r="J21" s="1170"/>
      <c r="K21" s="1170"/>
      <c r="L21" s="1170"/>
      <c r="M21" s="1170"/>
      <c r="N21" s="1170"/>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70" t="str">
        <f>Translations!$B$1846</f>
        <v>GHG balance by type of monitoring methodology</v>
      </c>
      <c r="F28" s="1170"/>
      <c r="G28" s="1170"/>
      <c r="H28" s="1170"/>
      <c r="I28" s="1170"/>
      <c r="J28" s="1170"/>
      <c r="K28" s="1170"/>
      <c r="L28" s="1170"/>
      <c r="M28" s="1170"/>
      <c r="N28" s="1170"/>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70" t="str">
        <f>Translations!$B$1850</f>
        <v>Information on the data quality and quality assurance</v>
      </c>
      <c r="F33" s="1170"/>
      <c r="G33" s="1170"/>
      <c r="H33" s="1170"/>
      <c r="I33" s="1170"/>
      <c r="J33" s="1170"/>
      <c r="K33" s="1170"/>
      <c r="L33" s="1170"/>
      <c r="M33" s="1170"/>
      <c r="N33" s="1170"/>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2">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2">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25">
      <c r="D40" s="145" t="s">
        <v>42</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517" priority="1">
      <formula>$X40</formula>
    </cfRule>
  </conditionalFormatting>
  <dataValidations count="4">
    <dataValidation type="decimal" operator="greaterThanOrEqual" allowBlank="1" showInputMessage="1" showErrorMessage="1" sqref="H16:K16 H25:M25" xr:uid="{00000000-0002-0000-0500-000000000000}">
      <formula1>0</formula1>
    </dataValidation>
    <dataValidation type="list" allowBlank="1" showInputMessage="1" showErrorMessage="1" sqref="H39" xr:uid="{00000000-0002-0000-0500-000001000000}">
      <formula1>CONST_DataQuality</formula1>
    </dataValidation>
    <dataValidation type="list" operator="greaterThanOrEqual" allowBlank="1" showInputMessage="1" showErrorMessage="1" sqref="H40:K40" xr:uid="{00000000-0002-0000-0500-000002000000}">
      <formula1>CONST_DataQualityJustification</formula1>
    </dataValidation>
    <dataValidation type="list" allowBlank="1" showInputMessage="1" showErrorMessage="1" sqref="H41:N41" xr:uid="{00000000-0002-0000-0500-000003000000}">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Translations!$B$235</f>
        <v>Production processes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5"/>
      <c r="C3" s="1106"/>
      <c r="D3" s="1107"/>
      <c r="E3" s="1224"/>
      <c r="F3" s="1225"/>
      <c r="G3" s="1226" t="str">
        <f>IF(INDEX(CNTR_List_ExistProdProcNames,R3)=CONST_NA,"",HYPERLINK("#"&amp;ADDRESS(ROW($C$11)+MATCH(R3,$C$11:$C$662,0)-1,COLUMN($C$11)),INDEX(CNTR_List_ExistProdProcNames,R3)))</f>
        <v/>
      </c>
      <c r="H3" s="1225"/>
      <c r="I3" s="1226" t="str">
        <f>IF(INDEX(CNTR_List_ExistProdProcNames,T3)=CONST_NA,"",HYPERLINK("#"&amp;ADDRESS(ROW($C$11)+MATCH(T3,$C$11:$C$662,0)-1,COLUMN($C$11)),INDEX(CNTR_List_ExistProdProcNames,T3)))</f>
        <v/>
      </c>
      <c r="J3" s="1225"/>
      <c r="K3" s="1225" t="str">
        <f>IF(INDEX(CNTR_List_ExistProdProcNames,V3)=CONST_NA,"",HYPERLINK("#"&amp;ADDRESS(ROW($C$11)+MATCH(V3,$C$11:$C$662,0)-1,COLUMN($C$11)),INDEX(CNTR_List_ExistProdProcNames,V3)))</f>
        <v/>
      </c>
      <c r="L3" s="1225"/>
      <c r="M3" s="1225" t="str">
        <f>IF(INDEX(CNTR_List_ExistProdProcNames,X3)=CONST_NA,"",HYPERLINK("#"&amp;ADDRESS(ROW($C$11)+MATCH(X3,$C$11:$C$662,0)-1,COLUMN($C$11)),INDEX(CNTR_List_ExistProdProcNames,X3)))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IF(INDEX(CNTR_List_ExistProdProcNames,R4)=CONST_NA,"",HYPERLINK("#"&amp;ADDRESS(ROW($C$11)+MATCH(R4,$C$11:$C$662,0)-1,COLUMN($C$11)),INDEX(CNTR_List_ExistProdProcNames,R4)))</f>
        <v/>
      </c>
      <c r="H4" s="1100"/>
      <c r="I4" s="1100" t="str">
        <f>IF(INDEX(CNTR_List_ExistProdProcNames,T4)=CONST_NA,"",HYPERLINK("#"&amp;ADDRESS(ROW($C$11)+MATCH(T4,$C$11:$C$662,0)-1,COLUMN($C$11)),INDEX(CNTR_List_ExistProdProcNames,T4)))</f>
        <v/>
      </c>
      <c r="J4" s="1100"/>
      <c r="K4" s="1100" t="str">
        <f>IF(INDEX(CNTR_List_ExistProdProcNames,V4)=CONST_NA,"",HYPERLINK("#"&amp;ADDRESS(ROW($C$11)+MATCH(V4,$C$11:$C$662,0)-1,COLUMN($C$11)),INDEX(CNTR_List_ExistProdProcNames,V4)))</f>
        <v/>
      </c>
      <c r="L4" s="1100"/>
      <c r="M4" s="1100" t="str">
        <f>IF(INDEX(CNTR_List_ExistProdProcNames,X4)=CONST_NA,"",HYPERLINK("#"&amp;ADDRESS(ROW($C$11)+MATCH(X4,$C$11:$C$662,0)-1,COLUMN($C$11)),INDEX(CNTR_List_ExistProdProcNames,X4)))</f>
        <v/>
      </c>
      <c r="N4" s="1100"/>
      <c r="R4" s="327">
        <v>5</v>
      </c>
      <c r="S4" s="172"/>
      <c r="T4" s="172">
        <v>6</v>
      </c>
      <c r="U4" s="172"/>
      <c r="V4" s="172">
        <v>7</v>
      </c>
      <c r="W4" s="172"/>
      <c r="X4" s="328">
        <v>8</v>
      </c>
    </row>
    <row r="5" spans="1:24" ht="14.1" customHeight="1" thickBot="1" x14ac:dyDescent="0.3">
      <c r="B5" s="1108"/>
      <c r="C5" s="1109"/>
      <c r="D5" s="1110"/>
      <c r="E5" s="1223"/>
      <c r="F5" s="1100"/>
      <c r="G5" s="1100" t="str">
        <f>IF(INDEX(CNTR_List_ExistProdProcNames,R5)=CONST_NA,"",HYPERLINK("#"&amp;ADDRESS(ROW($C$11)+MATCH(R5,$C$11:$C$662,0)-1,COLUMN($C$11)),INDEX(CNTR_List_ExistProdProcNames,R5)))</f>
        <v/>
      </c>
      <c r="H5" s="1100"/>
      <c r="I5" s="1100" t="str">
        <f>IF(INDEX(CNTR_List_ExistProdProcNames,T5)=CONST_NA,"",HYPERLINK("#"&amp;ADDRESS(ROW($C$11)+MATCH(T5,$C$11:$C$662,0)-1,COLUMN($C$11)),INDEX(CNTR_List_ExistProdProcNames,T5)))</f>
        <v/>
      </c>
      <c r="J5" s="1100"/>
      <c r="K5" s="1100"/>
      <c r="L5" s="1100"/>
      <c r="M5" s="1100"/>
      <c r="N5" s="1100"/>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5" t="str">
        <f>IF(INDEX(CNTR_List_ExistProdProcNames,R11)=CONST_NA,"",INDEX(CNTR_List_ExistProdProcNames,R11))</f>
        <v/>
      </c>
      <c r="H11" s="1216"/>
      <c r="I11" s="1216"/>
      <c r="J11" s="1216"/>
      <c r="K11" s="1217"/>
      <c r="L11" s="1218" t="str">
        <f>IF(INDEX(CNTR_List_ExistProdProc,R11)=CONST_NA,"",INDEX(CNTR_List_ExistProdProc,R11))</f>
        <v/>
      </c>
      <c r="M11" s="1219"/>
      <c r="N11" s="1220"/>
      <c r="R11" s="164">
        <f>C11</f>
        <v>1</v>
      </c>
      <c r="W11" s="111" t="s">
        <v>2958</v>
      </c>
      <c r="X11" s="165" t="b">
        <f>AND(CNTR_HasEntriesA,G11="")</f>
        <v>0</v>
      </c>
    </row>
    <row r="12" spans="1:24" ht="5.0999999999999996" customHeight="1" x14ac:dyDescent="0.25">
      <c r="D12" s="110"/>
      <c r="E12" s="105"/>
    </row>
    <row r="13" spans="1:24" ht="12.75" customHeight="1" x14ac:dyDescent="0.25">
      <c r="D13" s="110"/>
      <c r="E13" s="1197" t="str">
        <f ca="1">HYPERLINK("#"&amp;ADDRESS(MATCH($S13,G_FurtherGuidance!$S:$S,0),3,,,G_FurtherGuidance!$U$2),CONST_LinkToGuidanceSheet)</f>
        <v>Please click on this link for further guidance on how to complete this section.</v>
      </c>
      <c r="F13" s="1221"/>
      <c r="G13" s="1221"/>
      <c r="H13" s="1221"/>
      <c r="I13" s="1221"/>
      <c r="J13" s="1221"/>
      <c r="K13" s="1221"/>
      <c r="L13" s="1221"/>
      <c r="M13" s="1221"/>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22" t="str">
        <f>IF(G11="","",G11)</f>
        <v/>
      </c>
      <c r="K45" s="1222"/>
      <c r="L45" s="1222"/>
      <c r="M45" s="1222"/>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7" t="str">
        <f ca="1">HYPERLINK("#"&amp;ADDRESS(MATCH($S47,G_FurtherGuidance!$S:$S,0),3,,,G_FurtherGuidance!$U$2),CONST_LinkToGuidanceSheet)</f>
        <v>Please click on this link for further guidance on how to complete this section.</v>
      </c>
      <c r="F47" s="1221"/>
      <c r="G47" s="1221"/>
      <c r="H47" s="1221"/>
      <c r="I47" s="1221"/>
      <c r="J47" s="1221"/>
      <c r="K47" s="1221"/>
      <c r="L47" s="1221"/>
      <c r="M47" s="1221"/>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5" t="str">
        <f>IF(INDEX(CNTR_List_ExistProdProcNames,R76)=CONST_NA,"",INDEX(CNTR_List_ExistProdProcNames,R76))</f>
        <v/>
      </c>
      <c r="H76" s="1216"/>
      <c r="I76" s="1216"/>
      <c r="J76" s="1216"/>
      <c r="K76" s="1217"/>
      <c r="L76" s="1218" t="str">
        <f>IF(INDEX(CNTR_List_ExistProdProc,R76)=CONST_NA,"",INDEX(CNTR_List_ExistProdProc,R76))</f>
        <v/>
      </c>
      <c r="M76" s="1219"/>
      <c r="N76" s="1220"/>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7" t="str">
        <f ca="1">HYPERLINK("#"&amp;ADDRESS(MATCH($S78,G_FurtherGuidance!$S:$S,0),3,,,G_FurtherGuidance!$U$2),CONST_LinkToGuidanceSheet)</f>
        <v>Please click on this link for further guidance on how to complete this section.</v>
      </c>
      <c r="F78" s="1221"/>
      <c r="G78" s="1221"/>
      <c r="H78" s="1221"/>
      <c r="I78" s="1221"/>
      <c r="J78" s="1221"/>
      <c r="K78" s="1221"/>
      <c r="L78" s="1221"/>
      <c r="M78" s="1221"/>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22" t="str">
        <f>IF(G76="","",G76)</f>
        <v/>
      </c>
      <c r="K110" s="1222"/>
      <c r="L110" s="1222"/>
      <c r="M110" s="1222"/>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7" t="str">
        <f ca="1">HYPERLINK("#"&amp;ADDRESS(MATCH($S112,G_FurtherGuidance!$S:$S,0),3,,,G_FurtherGuidance!$U$2),CONST_LinkToGuidanceSheet)</f>
        <v>Please click on this link for further guidance on how to complete this section.</v>
      </c>
      <c r="F112" s="1221"/>
      <c r="G112" s="1221"/>
      <c r="H112" s="1221"/>
      <c r="I112" s="1221"/>
      <c r="J112" s="1221"/>
      <c r="K112" s="1221"/>
      <c r="L112" s="1221"/>
      <c r="M112" s="1221"/>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5" t="str">
        <f>IF(INDEX(CNTR_List_ExistProdProcNames,R141)=CONST_NA,"",INDEX(CNTR_List_ExistProdProcNames,R141))</f>
        <v/>
      </c>
      <c r="H141" s="1216"/>
      <c r="I141" s="1216"/>
      <c r="J141" s="1216"/>
      <c r="K141" s="1217"/>
      <c r="L141" s="1218" t="str">
        <f>IF(INDEX(CNTR_List_ExistProdProc,R141)=CONST_NA,"",INDEX(CNTR_List_ExistProdProc,R141))</f>
        <v/>
      </c>
      <c r="M141" s="1219"/>
      <c r="N141" s="1220"/>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7" t="str">
        <f ca="1">HYPERLINK("#"&amp;ADDRESS(MATCH($S143,G_FurtherGuidance!$S:$S,0),3,,,G_FurtherGuidance!$U$2),CONST_LinkToGuidanceSheet)</f>
        <v>Please click on this link for further guidance on how to complete this section.</v>
      </c>
      <c r="F143" s="1221"/>
      <c r="G143" s="1221"/>
      <c r="H143" s="1221"/>
      <c r="I143" s="1221"/>
      <c r="J143" s="1221"/>
      <c r="K143" s="1221"/>
      <c r="L143" s="1221"/>
      <c r="M143" s="1221"/>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22" t="str">
        <f>IF(G141="","",G141)</f>
        <v/>
      </c>
      <c r="K175" s="1222"/>
      <c r="L175" s="1222"/>
      <c r="M175" s="1222"/>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7" t="str">
        <f ca="1">HYPERLINK("#"&amp;ADDRESS(MATCH($S177,G_FurtherGuidance!$S:$S,0),3,,,G_FurtherGuidance!$U$2),CONST_LinkToGuidanceSheet)</f>
        <v>Please click on this link for further guidance on how to complete this section.</v>
      </c>
      <c r="F177" s="1221"/>
      <c r="G177" s="1221"/>
      <c r="H177" s="1221"/>
      <c r="I177" s="1221"/>
      <c r="J177" s="1221"/>
      <c r="K177" s="1221"/>
      <c r="L177" s="1221"/>
      <c r="M177" s="1221"/>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5" t="str">
        <f>IF(INDEX(CNTR_List_ExistProdProcNames,R206)=CONST_NA,"",INDEX(CNTR_List_ExistProdProcNames,R206))</f>
        <v/>
      </c>
      <c r="H206" s="1216"/>
      <c r="I206" s="1216"/>
      <c r="J206" s="1216"/>
      <c r="K206" s="1217"/>
      <c r="L206" s="1218" t="str">
        <f>IF(INDEX(CNTR_List_ExistProdProc,R206)=CONST_NA,"",INDEX(CNTR_List_ExistProdProc,R206))</f>
        <v/>
      </c>
      <c r="M206" s="1219"/>
      <c r="N206" s="1220"/>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7" t="str">
        <f ca="1">HYPERLINK("#"&amp;ADDRESS(MATCH($S208,G_FurtherGuidance!$S:$S,0),3,,,G_FurtherGuidance!$U$2),CONST_LinkToGuidanceSheet)</f>
        <v>Please click on this link for further guidance on how to complete this section.</v>
      </c>
      <c r="F208" s="1221"/>
      <c r="G208" s="1221"/>
      <c r="H208" s="1221"/>
      <c r="I208" s="1221"/>
      <c r="J208" s="1221"/>
      <c r="K208" s="1221"/>
      <c r="L208" s="1221"/>
      <c r="M208" s="1221"/>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22" t="str">
        <f>IF(G206="","",G206)</f>
        <v/>
      </c>
      <c r="K240" s="1222"/>
      <c r="L240" s="1222"/>
      <c r="M240" s="1222"/>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7" t="str">
        <f ca="1">HYPERLINK("#"&amp;ADDRESS(MATCH($S242,G_FurtherGuidance!$S:$S,0),3,,,G_FurtherGuidance!$U$2),CONST_LinkToGuidanceSheet)</f>
        <v>Please click on this link for further guidance on how to complete this section.</v>
      </c>
      <c r="F242" s="1221"/>
      <c r="G242" s="1221"/>
      <c r="H242" s="1221"/>
      <c r="I242" s="1221"/>
      <c r="J242" s="1221"/>
      <c r="K242" s="1221"/>
      <c r="L242" s="1221"/>
      <c r="M242" s="1221"/>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5" t="str">
        <f>IF(INDEX(CNTR_List_ExistProdProcNames,R271)=CONST_NA,"",INDEX(CNTR_List_ExistProdProcNames,R271))</f>
        <v/>
      </c>
      <c r="H271" s="1216"/>
      <c r="I271" s="1216"/>
      <c r="J271" s="1216"/>
      <c r="K271" s="1217"/>
      <c r="L271" s="1218" t="str">
        <f>IF(INDEX(CNTR_List_ExistProdProc,R271)=CONST_NA,"",INDEX(CNTR_List_ExistProdProc,R271))</f>
        <v/>
      </c>
      <c r="M271" s="1219"/>
      <c r="N271" s="1220"/>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7" t="str">
        <f ca="1">HYPERLINK("#"&amp;ADDRESS(MATCH($S273,G_FurtherGuidance!$S:$S,0),3,,,G_FurtherGuidance!$U$2),CONST_LinkToGuidanceSheet)</f>
        <v>Please click on this link for further guidance on how to complete this section.</v>
      </c>
      <c r="F273" s="1221"/>
      <c r="G273" s="1221"/>
      <c r="H273" s="1221"/>
      <c r="I273" s="1221"/>
      <c r="J273" s="1221"/>
      <c r="K273" s="1221"/>
      <c r="L273" s="1221"/>
      <c r="M273" s="1221"/>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22" t="str">
        <f>IF(G271="","",G271)</f>
        <v/>
      </c>
      <c r="K305" s="1222"/>
      <c r="L305" s="1222"/>
      <c r="M305" s="1222"/>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7" t="str">
        <f ca="1">HYPERLINK("#"&amp;ADDRESS(MATCH($S307,G_FurtherGuidance!$S:$S,0),3,,,G_FurtherGuidance!$U$2),CONST_LinkToGuidanceSheet)</f>
        <v>Please click on this link for further guidance on how to complete this section.</v>
      </c>
      <c r="F307" s="1221"/>
      <c r="G307" s="1221"/>
      <c r="H307" s="1221"/>
      <c r="I307" s="1221"/>
      <c r="J307" s="1221"/>
      <c r="K307" s="1221"/>
      <c r="L307" s="1221"/>
      <c r="M307" s="1221"/>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5" t="str">
        <f>IF(INDEX(CNTR_List_ExistProdProcNames,R336)=CONST_NA,"",INDEX(CNTR_List_ExistProdProcNames,R336))</f>
        <v/>
      </c>
      <c r="H336" s="1216"/>
      <c r="I336" s="1216"/>
      <c r="J336" s="1216"/>
      <c r="K336" s="1217"/>
      <c r="L336" s="1218" t="str">
        <f>IF(INDEX(CNTR_List_ExistProdProc,R336)=CONST_NA,"",INDEX(CNTR_List_ExistProdProc,R336))</f>
        <v/>
      </c>
      <c r="M336" s="1219"/>
      <c r="N336" s="1220"/>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7" t="str">
        <f ca="1">HYPERLINK("#"&amp;ADDRESS(MATCH($S338,G_FurtherGuidance!$S:$S,0),3,,,G_FurtherGuidance!$U$2),CONST_LinkToGuidanceSheet)</f>
        <v>Please click on this link for further guidance on how to complete this section.</v>
      </c>
      <c r="F338" s="1221"/>
      <c r="G338" s="1221"/>
      <c r="H338" s="1221"/>
      <c r="I338" s="1221"/>
      <c r="J338" s="1221"/>
      <c r="K338" s="1221"/>
      <c r="L338" s="1221"/>
      <c r="M338" s="1221"/>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22" t="str">
        <f>IF(G336="","",G336)</f>
        <v/>
      </c>
      <c r="K370" s="1222"/>
      <c r="L370" s="1222"/>
      <c r="M370" s="1222"/>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7" t="str">
        <f ca="1">HYPERLINK("#"&amp;ADDRESS(MATCH($S372,G_FurtherGuidance!$S:$S,0),3,,,G_FurtherGuidance!$U$2),CONST_LinkToGuidanceSheet)</f>
        <v>Please click on this link for further guidance on how to complete this section.</v>
      </c>
      <c r="F372" s="1221"/>
      <c r="G372" s="1221"/>
      <c r="H372" s="1221"/>
      <c r="I372" s="1221"/>
      <c r="J372" s="1221"/>
      <c r="K372" s="1221"/>
      <c r="L372" s="1221"/>
      <c r="M372" s="1221"/>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5" t="str">
        <f>IF(INDEX(CNTR_List_ExistProdProcNames,R401)=CONST_NA,"",INDEX(CNTR_List_ExistProdProcNames,R401))</f>
        <v/>
      </c>
      <c r="H401" s="1216"/>
      <c r="I401" s="1216"/>
      <c r="J401" s="1216"/>
      <c r="K401" s="1217"/>
      <c r="L401" s="1218" t="str">
        <f>IF(INDEX(CNTR_List_ExistProdProc,R401)=CONST_NA,"",INDEX(CNTR_List_ExistProdProc,R401))</f>
        <v/>
      </c>
      <c r="M401" s="1219"/>
      <c r="N401" s="1220"/>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7" t="str">
        <f ca="1">HYPERLINK("#"&amp;ADDRESS(MATCH($S403,G_FurtherGuidance!$S:$S,0),3,,,G_FurtherGuidance!$U$2),CONST_LinkToGuidanceSheet)</f>
        <v>Please click on this link for further guidance on how to complete this section.</v>
      </c>
      <c r="F403" s="1221"/>
      <c r="G403" s="1221"/>
      <c r="H403" s="1221"/>
      <c r="I403" s="1221"/>
      <c r="J403" s="1221"/>
      <c r="K403" s="1221"/>
      <c r="L403" s="1221"/>
      <c r="M403" s="1221"/>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22" t="str">
        <f>IF(G401="","",G401)</f>
        <v/>
      </c>
      <c r="K435" s="1222"/>
      <c r="L435" s="1222"/>
      <c r="M435" s="1222"/>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7" t="str">
        <f ca="1">HYPERLINK("#"&amp;ADDRESS(MATCH($S437,G_FurtherGuidance!$S:$S,0),3,,,G_FurtherGuidance!$U$2),CONST_LinkToGuidanceSheet)</f>
        <v>Please click on this link for further guidance on how to complete this section.</v>
      </c>
      <c r="F437" s="1221"/>
      <c r="G437" s="1221"/>
      <c r="H437" s="1221"/>
      <c r="I437" s="1221"/>
      <c r="J437" s="1221"/>
      <c r="K437" s="1221"/>
      <c r="L437" s="1221"/>
      <c r="M437" s="1221"/>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5" t="str">
        <f>IF(INDEX(CNTR_List_ExistProdProcNames,R466)=CONST_NA,"",INDEX(CNTR_List_ExistProdProcNames,R466))</f>
        <v/>
      </c>
      <c r="H466" s="1216"/>
      <c r="I466" s="1216"/>
      <c r="J466" s="1216"/>
      <c r="K466" s="1217"/>
      <c r="L466" s="1218" t="str">
        <f>IF(INDEX(CNTR_List_ExistProdProc,R466)=CONST_NA,"",INDEX(CNTR_List_ExistProdProc,R466))</f>
        <v/>
      </c>
      <c r="M466" s="1219"/>
      <c r="N466" s="1220"/>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7" t="str">
        <f ca="1">HYPERLINK("#"&amp;ADDRESS(MATCH($S468,G_FurtherGuidance!$S:$S,0),3,,,G_FurtherGuidance!$U$2),CONST_LinkToGuidanceSheet)</f>
        <v>Please click on this link for further guidance on how to complete this section.</v>
      </c>
      <c r="F468" s="1221"/>
      <c r="G468" s="1221"/>
      <c r="H468" s="1221"/>
      <c r="I468" s="1221"/>
      <c r="J468" s="1221"/>
      <c r="K468" s="1221"/>
      <c r="L468" s="1221"/>
      <c r="M468" s="1221"/>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22" t="str">
        <f>IF(G466="","",G466)</f>
        <v/>
      </c>
      <c r="K500" s="1222"/>
      <c r="L500" s="1222"/>
      <c r="M500" s="1222"/>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7" t="str">
        <f ca="1">HYPERLINK("#"&amp;ADDRESS(MATCH($S502,G_FurtherGuidance!$S:$S,0),3,,,G_FurtherGuidance!$U$2),CONST_LinkToGuidanceSheet)</f>
        <v>Please click on this link for further guidance on how to complete this section.</v>
      </c>
      <c r="F502" s="1221"/>
      <c r="G502" s="1221"/>
      <c r="H502" s="1221"/>
      <c r="I502" s="1221"/>
      <c r="J502" s="1221"/>
      <c r="K502" s="1221"/>
      <c r="L502" s="1221"/>
      <c r="M502" s="1221"/>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5" t="str">
        <f>IF(INDEX(CNTR_List_ExistProdProcNames,R531)=CONST_NA,"",INDEX(CNTR_List_ExistProdProcNames,R531))</f>
        <v/>
      </c>
      <c r="H531" s="1216"/>
      <c r="I531" s="1216"/>
      <c r="J531" s="1216"/>
      <c r="K531" s="1217"/>
      <c r="L531" s="1218" t="str">
        <f>IF(INDEX(CNTR_List_ExistProdProc,R531)=CONST_NA,"",INDEX(CNTR_List_ExistProdProc,R531))</f>
        <v/>
      </c>
      <c r="M531" s="1219"/>
      <c r="N531" s="1220"/>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7" t="str">
        <f ca="1">HYPERLINK("#"&amp;ADDRESS(MATCH($S533,G_FurtherGuidance!$S:$S,0),3,,,G_FurtherGuidance!$U$2),CONST_LinkToGuidanceSheet)</f>
        <v>Please click on this link for further guidance on how to complete this section.</v>
      </c>
      <c r="F533" s="1221"/>
      <c r="G533" s="1221"/>
      <c r="H533" s="1221"/>
      <c r="I533" s="1221"/>
      <c r="J533" s="1221"/>
      <c r="K533" s="1221"/>
      <c r="L533" s="1221"/>
      <c r="M533" s="1221"/>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22" t="str">
        <f>IF(G531="","",G531)</f>
        <v/>
      </c>
      <c r="K565" s="1222"/>
      <c r="L565" s="1222"/>
      <c r="M565" s="1222"/>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7" t="str">
        <f ca="1">HYPERLINK("#"&amp;ADDRESS(MATCH($S567,G_FurtherGuidance!$S:$S,0),3,,,G_FurtherGuidance!$U$2),CONST_LinkToGuidanceSheet)</f>
        <v>Please click on this link for further guidance on how to complete this section.</v>
      </c>
      <c r="F567" s="1221"/>
      <c r="G567" s="1221"/>
      <c r="H567" s="1221"/>
      <c r="I567" s="1221"/>
      <c r="J567" s="1221"/>
      <c r="K567" s="1221"/>
      <c r="L567" s="1221"/>
      <c r="M567" s="1221"/>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5" t="str">
        <f>IF(INDEX(CNTR_List_ExistProdProcNames,R596)=CONST_NA,"",INDEX(CNTR_List_ExistProdProcNames,R596))</f>
        <v/>
      </c>
      <c r="H596" s="1216"/>
      <c r="I596" s="1216"/>
      <c r="J596" s="1216"/>
      <c r="K596" s="1217"/>
      <c r="L596" s="1218" t="str">
        <f>IF(INDEX(CNTR_List_ExistProdProc,R596)=CONST_NA,"",INDEX(CNTR_List_ExistProdProc,R596))</f>
        <v/>
      </c>
      <c r="M596" s="1219"/>
      <c r="N596" s="1220"/>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7" t="str">
        <f ca="1">HYPERLINK("#"&amp;ADDRESS(MATCH($S598,G_FurtherGuidance!$S:$S,0),3,,,G_FurtherGuidance!$U$2),CONST_LinkToGuidanceSheet)</f>
        <v>Please click on this link for further guidance on how to complete this section.</v>
      </c>
      <c r="F598" s="1221"/>
      <c r="G598" s="1221"/>
      <c r="H598" s="1221"/>
      <c r="I598" s="1221"/>
      <c r="J598" s="1221"/>
      <c r="K598" s="1221"/>
      <c r="L598" s="1221"/>
      <c r="M598" s="1221"/>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22" t="str">
        <f>IF(G596="","",G596)</f>
        <v/>
      </c>
      <c r="K630" s="1222"/>
      <c r="L630" s="1222"/>
      <c r="M630" s="1222"/>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7" t="str">
        <f ca="1">HYPERLINK("#"&amp;ADDRESS(MATCH($S632,G_FurtherGuidance!$S:$S,0),3,,,G_FurtherGuidance!$U$2),CONST_LinkToGuidanceSheet)</f>
        <v>Please click on this link for further guidance on how to complete this section.</v>
      </c>
      <c r="F632" s="1221"/>
      <c r="G632" s="1221"/>
      <c r="H632" s="1221"/>
      <c r="I632" s="1221"/>
      <c r="J632" s="1221"/>
      <c r="K632" s="1221"/>
      <c r="L632" s="1221"/>
      <c r="M632" s="1221"/>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xr:uid="{00000000-0002-0000-06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600-000001000000}">
      <formula1>0</formula1>
    </dataValidation>
    <dataValidation type="list" operator="greaterThanOrEqual" allowBlank="1" showInputMessage="1" showErrorMessage="1" sqref="L67 L132 L197 L262 L327 L392 L457 L522 L587 L652" xr:uid="{00000000-0002-0000-0600-000002000000}">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Translations!$B$119</f>
        <v>Purchased precursors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5"/>
      <c r="C3" s="1106"/>
      <c r="D3" s="1107"/>
      <c r="E3" s="1224"/>
      <c r="F3" s="1225"/>
      <c r="G3" s="1226" t="str">
        <f>IF(INDEX(CNTR_List_ExistPurchPrecNames,R3)=CONST_NA,"",HYPERLINK("#"&amp;ADDRESS(ROW($C$11)+MATCH(R3,$C$11:$C$988,0)-1,COLUMN($C$11)),INDEX(CNTR_List_ExistPurchPrecNames,R3)))</f>
        <v/>
      </c>
      <c r="H3" s="1225"/>
      <c r="I3" s="1226" t="str">
        <f>IF(INDEX(CNTR_List_ExistPurchPrecNames,T3)=CONST_NA,"",HYPERLINK("#"&amp;ADDRESS(ROW($C$11)+MATCH(T3,$C$11:$C$988,0)-1,COLUMN($C$11)),INDEX(CNTR_List_ExistPurchPrecNames,T3)))</f>
        <v/>
      </c>
      <c r="J3" s="1225"/>
      <c r="K3" s="1225" t="str">
        <f>IF(INDEX(CNTR_List_ExistPurchPrecNames,V3)=CONST_NA,"",HYPERLINK("#"&amp;ADDRESS(ROW($C$11)+MATCH(V3,$C$11:$C$988,0)-1,COLUMN($C$11)),INDEX(CNTR_List_ExistPurchPrecNames,V3)))</f>
        <v/>
      </c>
      <c r="L3" s="1225"/>
      <c r="M3" s="1225" t="str">
        <f>IF(INDEX(CNTR_List_ExistPurchPrecNames,X3)=CONST_NA,"",HYPERLINK("#"&amp;ADDRESS(ROW($C$11)+MATCH(X3,$C$11:$C$988,0)-1,COLUMN($C$11)),INDEX(CNTR_List_ExistPurchPrecNames,X3)))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IF(INDEX(CNTR_List_ExistPurchPrecNames,R4)=CONST_NA,"",HYPERLINK("#"&amp;ADDRESS(ROW($C$11)+MATCH(R4,$C$11:$C$988,0)-1,COLUMN($C$11)),INDEX(CNTR_List_ExistPurchPrecNames,R4)))</f>
        <v/>
      </c>
      <c r="H4" s="1100"/>
      <c r="I4" s="1100" t="str">
        <f>IF(INDEX(CNTR_List_ExistPurchPrecNames,T4)=CONST_NA,"",HYPERLINK("#"&amp;ADDRESS(ROW($C$11)+MATCH(T4,$C$11:$C$988,0)-1,COLUMN($C$11)),INDEX(CNTR_List_ExistPurchPrecNames,T4)))</f>
        <v/>
      </c>
      <c r="J4" s="1100"/>
      <c r="K4" s="1100" t="str">
        <f>IF(INDEX(CNTR_List_ExistPurchPrecNames,V4)=CONST_NA,"",HYPERLINK("#"&amp;ADDRESS(ROW($C$11)+MATCH(V4,$C$11:$C$988,0)-1,COLUMN($C$11)),INDEX(CNTR_List_ExistPurchPrecNames,V4)))</f>
        <v/>
      </c>
      <c r="L4" s="1100"/>
      <c r="M4" s="1100" t="str">
        <f>IF(INDEX(CNTR_List_ExistPurchPrecNames,X4)=CONST_NA,"",HYPERLINK("#"&amp;ADDRESS(ROW($C$11)+MATCH(X4,$C$11:$C$988,0)-1,COLUMN($C$11)),INDEX(CNTR_List_ExistPurchPrecNames,X4)))</f>
        <v/>
      </c>
      <c r="N4" s="1100"/>
      <c r="R4" s="327">
        <v>5</v>
      </c>
      <c r="S4" s="172"/>
      <c r="T4" s="172">
        <v>6</v>
      </c>
      <c r="U4" s="172"/>
      <c r="V4" s="172">
        <v>7</v>
      </c>
      <c r="W4" s="172"/>
      <c r="X4" s="328">
        <v>8</v>
      </c>
    </row>
    <row r="5" spans="1:24" ht="14.1" customHeight="1" thickBot="1" x14ac:dyDescent="0.3">
      <c r="B5" s="1108"/>
      <c r="C5" s="1109"/>
      <c r="D5" s="1110"/>
      <c r="E5" s="1231"/>
      <c r="F5" s="1232"/>
      <c r="G5" s="1100" t="str">
        <f>IF(INDEX(CNTR_List_ExistPurchPrecNames,R5)=CONST_NA,"",HYPERLINK("#"&amp;ADDRESS(ROW($C$11)+MATCH(R5,$C$11:$C$988,0)-1,COLUMN($C$11)),INDEX(CNTR_List_ExistPurchPrecNames,R5)))</f>
        <v/>
      </c>
      <c r="H5" s="1100"/>
      <c r="I5" s="1100" t="str">
        <f>IF(INDEX(CNTR_List_ExistPurchPrecNames,T5)=CONST_NA,"",HYPERLINK("#"&amp;ADDRESS(ROW($C$11)+MATCH(T5,$C$11:$C$988,0)-1,COLUMN($C$11)),INDEX(CNTR_List_ExistPurchPrecNames,T5)))</f>
        <v/>
      </c>
      <c r="J5" s="1100"/>
      <c r="K5" s="1100" t="str">
        <f>IF(INDEX(CNTR_List_ExistPurchPrecNames,V5)=CONST_NA,"",HYPERLINK("#"&amp;ADDRESS(ROW($C$11)+MATCH(V5,$C$11:$C$988,0)-1,COLUMN($C$11)),INDEX(CNTR_List_ExistPurchPrecNames,V5)))</f>
        <v/>
      </c>
      <c r="L5" s="1100"/>
      <c r="M5" s="1100" t="str">
        <f>IF(INDEX(CNTR_List_ExistPurchPrecNames,X5)=CONST_NA,"",HYPERLINK("#"&amp;ADDRESS(ROW($C$11)+MATCH(X5,$C$11:$C$988,0)-1,COLUMN($C$11)),INDEX(CNTR_List_ExistPurchPrecNames,X5)))</f>
        <v/>
      </c>
      <c r="N5" s="1100"/>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5" t="str">
        <f>IF(INDEX(CNTR_List_ExistPurchPrecNames,MATCH(R11,CNTR_ListPurchPrecID,0))=CONST_NA,"",INDEX(CNTR_List_ExistPurchPrecNames,MATCH(R11,CNTR_ListPurchPrecID,0)))</f>
        <v/>
      </c>
      <c r="H11" s="1216"/>
      <c r="I11" s="1216"/>
      <c r="J11" s="1216"/>
      <c r="K11" s="1217"/>
      <c r="L11" s="1218" t="str">
        <f>IF(INDEX(CNTR_List_ExistPurchPrec,MATCH(R11,CNTR_ListPurchPrecID,0))=CONST_NA,"",INDEX(CNTR_List_ExistPurchPrec,MATCH(R11,CNTR_ListPurchPrecID,0)))</f>
        <v/>
      </c>
      <c r="M11" s="1219"/>
      <c r="N11" s="1220"/>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30" t="str">
        <f>IF(G11="","",G11)</f>
        <v/>
      </c>
      <c r="K39" s="1230"/>
      <c r="L39" s="1230"/>
      <c r="M39" s="1230"/>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2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2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5" t="str">
        <f>IF(INDEX(CNTR_List_ExistPurchPrecNames,MATCH(R53,CNTR_ListPurchPrecID,0))=CONST_NA,"",INDEX(CNTR_List_ExistPurchPrecNames,MATCH(R53,CNTR_ListPurchPrecID,0)))</f>
        <v/>
      </c>
      <c r="H53" s="1216"/>
      <c r="I53" s="1216"/>
      <c r="J53" s="1216"/>
      <c r="K53" s="1217"/>
      <c r="L53" s="1218" t="str">
        <f>IF(INDEX(CNTR_List_ExistPurchPrec,MATCH(R53,CNTR_ListPurchPrecID,0))=CONST_NA,"",INDEX(CNTR_List_ExistPurchPrec,MATCH(R53,CNTR_ListPurchPrecID,0)))</f>
        <v/>
      </c>
      <c r="M53" s="1219"/>
      <c r="N53" s="1220"/>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30" t="str">
        <f>IF(G53="","",G53)</f>
        <v/>
      </c>
      <c r="K81" s="1230"/>
      <c r="L81" s="1230"/>
      <c r="M81" s="1230"/>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2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2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5" t="str">
        <f>IF(INDEX(CNTR_List_ExistPurchPrecNames,MATCH(R95,CNTR_ListPurchPrecID,0))=CONST_NA,"",INDEX(CNTR_List_ExistPurchPrecNames,MATCH(R95,CNTR_ListPurchPrecID,0)))</f>
        <v/>
      </c>
      <c r="H95" s="1216"/>
      <c r="I95" s="1216"/>
      <c r="J95" s="1216"/>
      <c r="K95" s="1217"/>
      <c r="L95" s="1218" t="str">
        <f>IF(INDEX(CNTR_List_ExistPurchPrec,MATCH(R95,CNTR_ListPurchPrecID,0))=CONST_NA,"",INDEX(CNTR_List_ExistPurchPrec,MATCH(R95,CNTR_ListPurchPrecID,0)))</f>
        <v/>
      </c>
      <c r="M95" s="1219"/>
      <c r="N95" s="1220"/>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30" t="str">
        <f>IF(G95="","",G95)</f>
        <v/>
      </c>
      <c r="K123" s="1230"/>
      <c r="L123" s="1230"/>
      <c r="M123" s="1230"/>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2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2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5" t="str">
        <f>IF(INDEX(CNTR_List_ExistPurchPrecNames,MATCH(R137,CNTR_ListPurchPrecID,0))=CONST_NA,"",INDEX(CNTR_List_ExistPurchPrecNames,MATCH(R137,CNTR_ListPurchPrecID,0)))</f>
        <v/>
      </c>
      <c r="H137" s="1216"/>
      <c r="I137" s="1216"/>
      <c r="J137" s="1216"/>
      <c r="K137" s="1217"/>
      <c r="L137" s="1218" t="str">
        <f>IF(INDEX(CNTR_List_ExistPurchPrec,MATCH(R137,CNTR_ListPurchPrecID,0))=CONST_NA,"",INDEX(CNTR_List_ExistPurchPrec,MATCH(R137,CNTR_ListPurchPrecID,0)))</f>
        <v/>
      </c>
      <c r="M137" s="1219"/>
      <c r="N137" s="1220"/>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30" t="str">
        <f>IF(G137="","",G137)</f>
        <v/>
      </c>
      <c r="K165" s="1230"/>
      <c r="L165" s="1230"/>
      <c r="M165" s="1230"/>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2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2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5" t="str">
        <f>IF(INDEX(CNTR_List_ExistPurchPrecNames,MATCH(R179,CNTR_ListPurchPrecID,0))=CONST_NA,"",INDEX(CNTR_List_ExistPurchPrecNames,MATCH(R179,CNTR_ListPurchPrecID,0)))</f>
        <v/>
      </c>
      <c r="H179" s="1216"/>
      <c r="I179" s="1216"/>
      <c r="J179" s="1216"/>
      <c r="K179" s="1217"/>
      <c r="L179" s="1218" t="str">
        <f>IF(INDEX(CNTR_List_ExistPurchPrec,MATCH(R179,CNTR_ListPurchPrecID,0))=CONST_NA,"",INDEX(CNTR_List_ExistPurchPrec,MATCH(R179,CNTR_ListPurchPrecID,0)))</f>
        <v/>
      </c>
      <c r="M179" s="1219"/>
      <c r="N179" s="1220"/>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30" t="str">
        <f>IF(G179="","",G179)</f>
        <v/>
      </c>
      <c r="K207" s="1230"/>
      <c r="L207" s="1230"/>
      <c r="M207" s="1230"/>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2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2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5" t="str">
        <f>IF(INDEX(CNTR_List_ExistPurchPrecNames,MATCH(R221,CNTR_ListPurchPrecID,0))=CONST_NA,"",INDEX(CNTR_List_ExistPurchPrecNames,MATCH(R221,CNTR_ListPurchPrecID,0)))</f>
        <v/>
      </c>
      <c r="H221" s="1216"/>
      <c r="I221" s="1216"/>
      <c r="J221" s="1216"/>
      <c r="K221" s="1217"/>
      <c r="L221" s="1218" t="str">
        <f>IF(INDEX(CNTR_List_ExistPurchPrec,MATCH(R221,CNTR_ListPurchPrecID,0))=CONST_NA,"",INDEX(CNTR_List_ExistPurchPrec,MATCH(R221,CNTR_ListPurchPrecID,0)))</f>
        <v/>
      </c>
      <c r="M221" s="1219"/>
      <c r="N221" s="1220"/>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30" t="str">
        <f>IF(G221="","",G221)</f>
        <v/>
      </c>
      <c r="K249" s="1230"/>
      <c r="L249" s="1230"/>
      <c r="M249" s="1230"/>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2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2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5" t="str">
        <f>IF(INDEX(CNTR_List_ExistPurchPrecNames,MATCH(R263,CNTR_ListPurchPrecID,0))=CONST_NA,"",INDEX(CNTR_List_ExistPurchPrecNames,MATCH(R263,CNTR_ListPurchPrecID,0)))</f>
        <v/>
      </c>
      <c r="H263" s="1216"/>
      <c r="I263" s="1216"/>
      <c r="J263" s="1216"/>
      <c r="K263" s="1217"/>
      <c r="L263" s="1218" t="str">
        <f>IF(INDEX(CNTR_List_ExistPurchPrec,MATCH(R263,CNTR_ListPurchPrecID,0))=CONST_NA,"",INDEX(CNTR_List_ExistPurchPrec,MATCH(R263,CNTR_ListPurchPrecID,0)))</f>
        <v/>
      </c>
      <c r="M263" s="1219"/>
      <c r="N263" s="1220"/>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30" t="str">
        <f>IF(G263="","",G263)</f>
        <v/>
      </c>
      <c r="K291" s="1230"/>
      <c r="L291" s="1230"/>
      <c r="M291" s="1230"/>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2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2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5" t="str">
        <f>IF(INDEX(CNTR_List_ExistPurchPrecNames,MATCH(R305,CNTR_ListPurchPrecID,0))=CONST_NA,"",INDEX(CNTR_List_ExistPurchPrecNames,MATCH(R305,CNTR_ListPurchPrecID,0)))</f>
        <v/>
      </c>
      <c r="H305" s="1216"/>
      <c r="I305" s="1216"/>
      <c r="J305" s="1216"/>
      <c r="K305" s="1217"/>
      <c r="L305" s="1218" t="str">
        <f>IF(INDEX(CNTR_List_ExistPurchPrec,MATCH(R305,CNTR_ListPurchPrecID,0))=CONST_NA,"",INDEX(CNTR_List_ExistPurchPrec,MATCH(R305,CNTR_ListPurchPrecID,0)))</f>
        <v/>
      </c>
      <c r="M305" s="1219"/>
      <c r="N305" s="1220"/>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30" t="str">
        <f>IF(G305="","",G305)</f>
        <v/>
      </c>
      <c r="K333" s="1230"/>
      <c r="L333" s="1230"/>
      <c r="M333" s="1230"/>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2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2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5" t="str">
        <f>IF(INDEX(CNTR_List_ExistPurchPrecNames,MATCH(R347,CNTR_ListPurchPrecID,0))=CONST_NA,"",INDEX(CNTR_List_ExistPurchPrecNames,MATCH(R347,CNTR_ListPurchPrecID,0)))</f>
        <v/>
      </c>
      <c r="H347" s="1216"/>
      <c r="I347" s="1216"/>
      <c r="J347" s="1216"/>
      <c r="K347" s="1217"/>
      <c r="L347" s="1218" t="str">
        <f>IF(INDEX(CNTR_List_ExistPurchPrec,MATCH(R347,CNTR_ListPurchPrecID,0))=CONST_NA,"",INDEX(CNTR_List_ExistPurchPrec,MATCH(R347,CNTR_ListPurchPrecID,0)))</f>
        <v/>
      </c>
      <c r="M347" s="1219"/>
      <c r="N347" s="1220"/>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30" t="str">
        <f>IF(G347="","",G347)</f>
        <v/>
      </c>
      <c r="K375" s="1230"/>
      <c r="L375" s="1230"/>
      <c r="M375" s="1230"/>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2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2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5" t="str">
        <f>IF(INDEX(CNTR_List_ExistPurchPrecNames,MATCH(R389,CNTR_ListPurchPrecID,0))=CONST_NA,"",INDEX(CNTR_List_ExistPurchPrecNames,MATCH(R389,CNTR_ListPurchPrecID,0)))</f>
        <v/>
      </c>
      <c r="H389" s="1216"/>
      <c r="I389" s="1216"/>
      <c r="J389" s="1216"/>
      <c r="K389" s="1217"/>
      <c r="L389" s="1218" t="str">
        <f>IF(INDEX(CNTR_List_ExistPurchPrec,MATCH(R389,CNTR_ListPurchPrecID,0))=CONST_NA,"",INDEX(CNTR_List_ExistPurchPrec,MATCH(R389,CNTR_ListPurchPrecID,0)))</f>
        <v/>
      </c>
      <c r="M389" s="1219"/>
      <c r="N389" s="1220"/>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30" t="str">
        <f>IF(G389="","",G389)</f>
        <v/>
      </c>
      <c r="K417" s="1230"/>
      <c r="L417" s="1230"/>
      <c r="M417" s="1230"/>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2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2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5" t="str">
        <f>IF(INDEX(CNTR_List_ExistPurchPrecNames,MATCH(R431,CNTR_ListPurchPrecID,0))=CONST_NA,"",INDEX(CNTR_List_ExistPurchPrecNames,MATCH(R431,CNTR_ListPurchPrecID,0)))</f>
        <v/>
      </c>
      <c r="H431" s="1216"/>
      <c r="I431" s="1216"/>
      <c r="J431" s="1216"/>
      <c r="K431" s="1217"/>
      <c r="L431" s="1218" t="str">
        <f>IF(INDEX(CNTR_List_ExistPurchPrec,MATCH(R431,CNTR_ListPurchPrecID,0))=CONST_NA,"",INDEX(CNTR_List_ExistPurchPrec,MATCH(R431,CNTR_ListPurchPrecID,0)))</f>
        <v/>
      </c>
      <c r="M431" s="1219"/>
      <c r="N431" s="1220"/>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30" t="str">
        <f>IF(G431="","",G431)</f>
        <v/>
      </c>
      <c r="K459" s="1230"/>
      <c r="L459" s="1230"/>
      <c r="M459" s="1230"/>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2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2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5" t="str">
        <f>IF(INDEX(CNTR_List_ExistPurchPrecNames,MATCH(R473,CNTR_ListPurchPrecID,0))=CONST_NA,"",INDEX(CNTR_List_ExistPurchPrecNames,MATCH(R473,CNTR_ListPurchPrecID,0)))</f>
        <v/>
      </c>
      <c r="H473" s="1216"/>
      <c r="I473" s="1216"/>
      <c r="J473" s="1216"/>
      <c r="K473" s="1217"/>
      <c r="L473" s="1218" t="str">
        <f>IF(INDEX(CNTR_List_ExistPurchPrec,MATCH(R473,CNTR_ListPurchPrecID,0))=CONST_NA,"",INDEX(CNTR_List_ExistPurchPrec,MATCH(R473,CNTR_ListPurchPrecID,0)))</f>
        <v/>
      </c>
      <c r="M473" s="1219"/>
      <c r="N473" s="1220"/>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30" t="str">
        <f>IF(G473="","",G473)</f>
        <v/>
      </c>
      <c r="K501" s="1230"/>
      <c r="L501" s="1230"/>
      <c r="M501" s="1230"/>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2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2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5" t="str">
        <f>IF(INDEX(CNTR_List_ExistPurchPrecNames,MATCH(R515,CNTR_ListPurchPrecID,0))=CONST_NA,"",INDEX(CNTR_List_ExistPurchPrecNames,MATCH(R515,CNTR_ListPurchPrecID,0)))</f>
        <v/>
      </c>
      <c r="H515" s="1216"/>
      <c r="I515" s="1216"/>
      <c r="J515" s="1216"/>
      <c r="K515" s="1217"/>
      <c r="L515" s="1218" t="str">
        <f>IF(INDEX(CNTR_List_ExistPurchPrec,MATCH(R515,CNTR_ListPurchPrecID,0))=CONST_NA,"",INDEX(CNTR_List_ExistPurchPrec,MATCH(R515,CNTR_ListPurchPrecID,0)))</f>
        <v/>
      </c>
      <c r="M515" s="1219"/>
      <c r="N515" s="1220"/>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30" t="str">
        <f>IF(G515="","",G515)</f>
        <v/>
      </c>
      <c r="K543" s="1230"/>
      <c r="L543" s="1230"/>
      <c r="M543" s="1230"/>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2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2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5" t="str">
        <f>IF(INDEX(CNTR_List_ExistPurchPrecNames,MATCH(R557,CNTR_ListPurchPrecID,0))=CONST_NA,"",INDEX(CNTR_List_ExistPurchPrecNames,MATCH(R557,CNTR_ListPurchPrecID,0)))</f>
        <v/>
      </c>
      <c r="H557" s="1216"/>
      <c r="I557" s="1216"/>
      <c r="J557" s="1216"/>
      <c r="K557" s="1217"/>
      <c r="L557" s="1218" t="str">
        <f>IF(INDEX(CNTR_List_ExistPurchPrec,MATCH(R557,CNTR_ListPurchPrecID,0))=CONST_NA,"",INDEX(CNTR_List_ExistPurchPrec,MATCH(R557,CNTR_ListPurchPrecID,0)))</f>
        <v/>
      </c>
      <c r="M557" s="1219"/>
      <c r="N557" s="1220"/>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30" t="str">
        <f>IF(G557="","",G557)</f>
        <v/>
      </c>
      <c r="K585" s="1230"/>
      <c r="L585" s="1230"/>
      <c r="M585" s="1230"/>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2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2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5" t="str">
        <f>IF(INDEX(CNTR_List_ExistPurchPrecNames,MATCH(R599,CNTR_ListPurchPrecID,0))=CONST_NA,"",INDEX(CNTR_List_ExistPurchPrecNames,MATCH(R599,CNTR_ListPurchPrecID,0)))</f>
        <v/>
      </c>
      <c r="H599" s="1216"/>
      <c r="I599" s="1216"/>
      <c r="J599" s="1216"/>
      <c r="K599" s="1217"/>
      <c r="L599" s="1218" t="str">
        <f>IF(INDEX(CNTR_List_ExistPurchPrec,MATCH(R599,CNTR_ListPurchPrecID,0))=CONST_NA,"",INDEX(CNTR_List_ExistPurchPrec,MATCH(R599,CNTR_ListPurchPrecID,0)))</f>
        <v/>
      </c>
      <c r="M599" s="1219"/>
      <c r="N599" s="1220"/>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30" t="str">
        <f>IF(G599="","",G599)</f>
        <v/>
      </c>
      <c r="K627" s="1230"/>
      <c r="L627" s="1230"/>
      <c r="M627" s="1230"/>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2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2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5" t="str">
        <f>IF(INDEX(CNTR_List_ExistPurchPrecNames,MATCH(R641,CNTR_ListPurchPrecID,0))=CONST_NA,"",INDEX(CNTR_List_ExistPurchPrecNames,MATCH(R641,CNTR_ListPurchPrecID,0)))</f>
        <v/>
      </c>
      <c r="H641" s="1216"/>
      <c r="I641" s="1216"/>
      <c r="J641" s="1216"/>
      <c r="K641" s="1217"/>
      <c r="L641" s="1218" t="str">
        <f>IF(INDEX(CNTR_List_ExistPurchPrec,MATCH(R641,CNTR_ListPurchPrecID,0))=CONST_NA,"",INDEX(CNTR_List_ExistPurchPrec,MATCH(R641,CNTR_ListPurchPrecID,0)))</f>
        <v/>
      </c>
      <c r="M641" s="1219"/>
      <c r="N641" s="1220"/>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30" t="str">
        <f>IF(G641="","",G641)</f>
        <v/>
      </c>
      <c r="K669" s="1230"/>
      <c r="L669" s="1230"/>
      <c r="M669" s="1230"/>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2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2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5" t="str">
        <f>IF(INDEX(CNTR_List_ExistPurchPrecNames,MATCH(R683,CNTR_ListPurchPrecID,0))=CONST_NA,"",INDEX(CNTR_List_ExistPurchPrecNames,MATCH(R683,CNTR_ListPurchPrecID,0)))</f>
        <v/>
      </c>
      <c r="H683" s="1216"/>
      <c r="I683" s="1216"/>
      <c r="J683" s="1216"/>
      <c r="K683" s="1217"/>
      <c r="L683" s="1218" t="str">
        <f>IF(INDEX(CNTR_List_ExistPurchPrec,MATCH(R683,CNTR_ListPurchPrecID,0))=CONST_NA,"",INDEX(CNTR_List_ExistPurchPrec,MATCH(R683,CNTR_ListPurchPrecID,0)))</f>
        <v/>
      </c>
      <c r="M683" s="1219"/>
      <c r="N683" s="1220"/>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30" t="str">
        <f>IF(G683="","",G683)</f>
        <v/>
      </c>
      <c r="K711" s="1230"/>
      <c r="L711" s="1230"/>
      <c r="M711" s="1230"/>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2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2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5" t="str">
        <f>IF(INDEX(CNTR_List_ExistPurchPrecNames,MATCH(R725,CNTR_ListPurchPrecID,0))=CONST_NA,"",INDEX(CNTR_List_ExistPurchPrecNames,MATCH(R725,CNTR_ListPurchPrecID,0)))</f>
        <v/>
      </c>
      <c r="H725" s="1216"/>
      <c r="I725" s="1216"/>
      <c r="J725" s="1216"/>
      <c r="K725" s="1217"/>
      <c r="L725" s="1218" t="str">
        <f>IF(INDEX(CNTR_List_ExistPurchPrec,MATCH(R725,CNTR_ListPurchPrecID,0))=CONST_NA,"",INDEX(CNTR_List_ExistPurchPrec,MATCH(R725,CNTR_ListPurchPrecID,0)))</f>
        <v/>
      </c>
      <c r="M725" s="1219"/>
      <c r="N725" s="1220"/>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30" t="str">
        <f>IF(G725="","",G725)</f>
        <v/>
      </c>
      <c r="K753" s="1230"/>
      <c r="L753" s="1230"/>
      <c r="M753" s="1230"/>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2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2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5" t="str">
        <f>IF(INDEX(CNTR_List_ExistPurchPrecNames,MATCH(R767,CNTR_ListPurchPrecID,0))=CONST_NA,"",INDEX(CNTR_List_ExistPurchPrecNames,MATCH(R767,CNTR_ListPurchPrecID,0)))</f>
        <v/>
      </c>
      <c r="H767" s="1216"/>
      <c r="I767" s="1216"/>
      <c r="J767" s="1216"/>
      <c r="K767" s="1217"/>
      <c r="L767" s="1218" t="str">
        <f>IF(INDEX(CNTR_List_ExistPurchPrec,MATCH(R767,CNTR_ListPurchPrecID,0))=CONST_NA,"",INDEX(CNTR_List_ExistPurchPrec,MATCH(R767,CNTR_ListPurchPrecID,0)))</f>
        <v/>
      </c>
      <c r="M767" s="1219"/>
      <c r="N767" s="1220"/>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30" t="str">
        <f>IF(G767="","",G767)</f>
        <v/>
      </c>
      <c r="K795" s="1230"/>
      <c r="L795" s="1230"/>
      <c r="M795" s="1230"/>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2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2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5" t="str">
        <f>IF(INDEX(CNTR_List_ExistPurchPrecNames,MATCH(R809,CNTR_ListPurchPrecID,0))=CONST_NA,"",INDEX(CNTR_List_ExistPurchPrecNames,MATCH(R809,CNTR_ListPurchPrecID,0)))</f>
        <v/>
      </c>
      <c r="H809" s="1216"/>
      <c r="I809" s="1216"/>
      <c r="J809" s="1216"/>
      <c r="K809" s="1217"/>
      <c r="L809" s="1218" t="str">
        <f>IF(INDEX(CNTR_List_ExistPurchPrec,MATCH(R809,CNTR_ListPurchPrecID,0))=CONST_NA,"",INDEX(CNTR_List_ExistPurchPrec,MATCH(R809,CNTR_ListPurchPrecID,0)))</f>
        <v/>
      </c>
      <c r="M809" s="1219"/>
      <c r="N809" s="1220"/>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30" t="str">
        <f>IF(G809="","",G809)</f>
        <v/>
      </c>
      <c r="K837" s="1230"/>
      <c r="L837" s="1230"/>
      <c r="M837" s="1230"/>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2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2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xr:uid="{00000000-0002-0000-07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700-000001000000}">
      <formula1>0</formula1>
    </dataValidation>
    <dataValidation type="list" operator="greaterThanOrEqual" allowBlank="1" showInputMessage="1" showErrorMessage="1" sqref="M47 M89 M131 M173 M215 M257 M299 M341 M383 M425 M467 M509 M551 M593 M635 M677 M719 M761 M803 M845" xr:uid="{00000000-0002-0000-07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7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Translations!$B$283</f>
        <v>Tools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5"/>
      <c r="C3" s="1106"/>
      <c r="D3" s="1107"/>
      <c r="E3" s="1100"/>
      <c r="F3" s="1100"/>
      <c r="G3" s="1100" t="str">
        <f>IFERROR(HYPERLINK("#"&amp;ADDRESS(ROW($A$1)+MATCH(R3,$A:$A,0)-1,3),INDEX($R:$R,MATCH(R3,$A:$A,0))),"")</f>
        <v>Cogeneration Tool</v>
      </c>
      <c r="H3" s="1100"/>
      <c r="I3" s="1100" t="str">
        <f>IFERROR(HYPERLINK("#"&amp;ADDRESS(ROW($A$1)+MATCH(T3,$A:$A,0)-1,3),INDEX($R:$R,MATCH(T3,$A:$A,0))),"")</f>
        <v>Tool for carbon price due</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33" t="str">
        <f>Translations!$B$286</f>
        <v>This is a tool for attributing fuels and emissions of CHPs to heat and electricity output.</v>
      </c>
      <c r="F10" s="1234"/>
      <c r="G10" s="1234"/>
      <c r="H10" s="1234"/>
      <c r="I10" s="1234"/>
      <c r="J10" s="1234"/>
      <c r="K10" s="1234"/>
      <c r="L10" s="1234"/>
      <c r="M10" s="1234"/>
      <c r="N10" s="1234"/>
    </row>
    <row r="11" spans="1:24" ht="12.75" customHeight="1" x14ac:dyDescent="0.2">
      <c r="C11" s="344"/>
      <c r="D11" s="391"/>
      <c r="E11" s="1233" t="str">
        <f>Translations!$B$287</f>
        <v>This tool exists twofold in this template and each tool should only be used for one CHP. If more CHPs are relevant, you must aggregate energy amounts and emissions from multiple CHPs.</v>
      </c>
      <c r="F11" s="1234"/>
      <c r="G11" s="1234"/>
      <c r="H11" s="1234"/>
      <c r="I11" s="1234"/>
      <c r="J11" s="1234"/>
      <c r="K11" s="1234"/>
      <c r="L11" s="1234"/>
      <c r="M11" s="1234"/>
      <c r="N11" s="1234"/>
    </row>
    <row r="12" spans="1:24" ht="25.5" customHeight="1" x14ac:dyDescent="0.2">
      <c r="C12" s="344"/>
      <c r="D12" s="391"/>
      <c r="E12" s="1233"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34"/>
      <c r="G12" s="1234"/>
      <c r="H12" s="1234"/>
      <c r="I12" s="1234"/>
      <c r="J12" s="1234"/>
      <c r="K12" s="1234"/>
      <c r="L12" s="1234"/>
      <c r="M12" s="1234"/>
      <c r="N12" s="1234"/>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9" t="str">
        <f>Translations!$B$289</f>
        <v>Tool to calculate the emissions attributable to heat production in combined heat and power units (CHP)</v>
      </c>
      <c r="E14" s="1240"/>
      <c r="F14" s="1240"/>
      <c r="G14" s="1240"/>
      <c r="H14" s="1240"/>
      <c r="I14" s="1240"/>
      <c r="J14" s="1240"/>
      <c r="K14" s="1240"/>
      <c r="L14" s="1240"/>
      <c r="M14" s="1240"/>
      <c r="N14" s="1240"/>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1" t="str">
        <f>Translations!$B$290</f>
        <v>Total amount of fuel input into CHP units</v>
      </c>
      <c r="F16" s="1241"/>
      <c r="G16" s="1241"/>
      <c r="H16" s="1241"/>
      <c r="I16" s="1241"/>
      <c r="J16" s="1241"/>
      <c r="K16" s="1241"/>
      <c r="L16" s="1241"/>
      <c r="M16" s="1241"/>
      <c r="N16" s="1241"/>
    </row>
    <row r="17" spans="1:24" ht="12.75" customHeight="1" x14ac:dyDescent="0.2">
      <c r="C17" s="344"/>
      <c r="D17" s="344"/>
      <c r="E17" s="1242" t="str">
        <f>Translations!$B$291</f>
        <v>Please enter here the annual fuel input into the CHP unit, the net amount of heat produced and the net amount of electricity (or mechanical energy, where applicable) produced by the CHP.</v>
      </c>
      <c r="F17" s="1130"/>
      <c r="G17" s="1130"/>
      <c r="H17" s="1130"/>
      <c r="I17" s="1130"/>
      <c r="J17" s="1130"/>
      <c r="K17" s="1130"/>
      <c r="L17" s="1130"/>
      <c r="M17" s="1130"/>
      <c r="N17" s="1130"/>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1" t="str">
        <f>Translations!$B$297</f>
        <v>Total emissions from CHP</v>
      </c>
      <c r="F23" s="1241"/>
      <c r="G23" s="1241"/>
      <c r="H23" s="1241"/>
      <c r="I23" s="1241"/>
      <c r="J23" s="1241"/>
      <c r="K23" s="1241"/>
      <c r="L23" s="1241"/>
      <c r="M23" s="1241"/>
      <c r="N23" s="1241"/>
    </row>
    <row r="24" spans="1:24" ht="12.75" customHeight="1" x14ac:dyDescent="0.2">
      <c r="C24" s="344"/>
      <c r="D24" s="335"/>
      <c r="E24" s="1238" t="str">
        <f>Translations!$B$298</f>
        <v>Values should distinguish between emissions from fuel input and from flue gas cleaning.</v>
      </c>
      <c r="F24" s="1130"/>
      <c r="G24" s="1130"/>
      <c r="H24" s="1130"/>
      <c r="I24" s="1130"/>
      <c r="J24" s="1130"/>
      <c r="K24" s="1130"/>
      <c r="L24" s="1130"/>
      <c r="M24" s="1130"/>
      <c r="N24" s="1130"/>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43" t="str">
        <f>Translations!$B$303</f>
        <v>Default efficiencies:</v>
      </c>
      <c r="F28" s="1243"/>
      <c r="G28" s="1243"/>
      <c r="H28" s="1243"/>
      <c r="I28" s="124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1" t="str">
        <f>Translations!$B$306</f>
        <v>Efficiencies for heat and electricity</v>
      </c>
      <c r="F30" s="1236"/>
      <c r="G30" s="1236"/>
      <c r="H30" s="1236"/>
      <c r="I30" s="1236"/>
      <c r="J30" s="1236"/>
      <c r="K30" s="1236"/>
      <c r="L30" s="1236"/>
      <c r="M30" s="1236"/>
      <c r="N30" s="1236"/>
    </row>
    <row r="31" spans="1:24" ht="12.75" customHeight="1" x14ac:dyDescent="0.2">
      <c r="C31" s="344"/>
      <c r="D31" s="335"/>
      <c r="E31" s="1238" t="str">
        <f>Translations!$B$307</f>
        <v>These values are dimensionless and automatically calculated from inputs in (a) to (c) above.</v>
      </c>
      <c r="F31" s="1130"/>
      <c r="G31" s="1130"/>
      <c r="H31" s="1130"/>
      <c r="I31" s="1130"/>
      <c r="J31" s="1130"/>
      <c r="K31" s="1130"/>
      <c r="L31" s="1130"/>
      <c r="M31" s="1130"/>
      <c r="N31" s="1130"/>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30"/>
      <c r="G32" s="1130"/>
      <c r="H32" s="1130"/>
      <c r="I32" s="1130"/>
      <c r="J32" s="1130"/>
      <c r="K32" s="1130"/>
      <c r="L32" s="1130"/>
      <c r="M32" s="1130"/>
      <c r="N32" s="1130"/>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1" t="str">
        <f>Translations!$B$313</f>
        <v>Reference efficiencies</v>
      </c>
      <c r="F36" s="1236"/>
      <c r="G36" s="1236"/>
      <c r="H36" s="1236"/>
      <c r="I36" s="1236"/>
      <c r="J36" s="1236"/>
      <c r="K36" s="1236"/>
      <c r="L36" s="1236"/>
      <c r="M36" s="1236"/>
      <c r="N36" s="1236"/>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30"/>
      <c r="G37" s="1130"/>
      <c r="H37" s="1130"/>
      <c r="I37" s="1130"/>
      <c r="J37" s="1130"/>
      <c r="K37" s="1130"/>
      <c r="L37" s="1130"/>
      <c r="M37" s="1130"/>
      <c r="N37" s="1130"/>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30"/>
      <c r="G38" s="1130"/>
      <c r="H38" s="1130"/>
      <c r="I38" s="1130"/>
      <c r="J38" s="1130"/>
      <c r="K38" s="1130"/>
      <c r="L38" s="1130"/>
      <c r="M38" s="1130"/>
      <c r="N38" s="1130"/>
    </row>
    <row r="39" spans="3:14" ht="12.75" customHeight="1" x14ac:dyDescent="0.2">
      <c r="C39" s="344"/>
      <c r="D39" s="335"/>
      <c r="E39" s="1238" t="str">
        <f>Translations!$B$316</f>
        <v>Default efficiencies below are for hard coal CHPs producing electricity and hot water.</v>
      </c>
      <c r="F39" s="1130"/>
      <c r="G39" s="1130"/>
      <c r="H39" s="1130"/>
      <c r="I39" s="1130"/>
      <c r="J39" s="1130"/>
      <c r="K39" s="1130"/>
      <c r="L39" s="1130"/>
      <c r="M39" s="1130"/>
      <c r="N39" s="1130"/>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1" t="str">
        <f>Translations!$B$317</f>
        <v>Emissions attributable to heat production from CHP</v>
      </c>
      <c r="F43" s="1236"/>
      <c r="G43" s="1236"/>
      <c r="H43" s="1236"/>
      <c r="I43" s="1236"/>
      <c r="J43" s="1236"/>
      <c r="K43" s="1236"/>
      <c r="L43" s="1236"/>
      <c r="M43" s="1236"/>
      <c r="N43" s="1236"/>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30"/>
      <c r="G44" s="1130"/>
      <c r="H44" s="1130"/>
      <c r="I44" s="1130"/>
      <c r="J44" s="1130"/>
      <c r="K44" s="1130"/>
      <c r="L44" s="1130"/>
      <c r="M44" s="1130"/>
      <c r="N44" s="1130"/>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30"/>
      <c r="G45" s="1130"/>
      <c r="H45" s="1130"/>
      <c r="I45" s="1130"/>
      <c r="J45" s="1130"/>
      <c r="K45" s="1130"/>
      <c r="L45" s="1130"/>
      <c r="M45" s="1130"/>
      <c r="N45" s="1130"/>
    </row>
    <row r="46" spans="3:14" ht="12.75" customHeight="1" x14ac:dyDescent="0.2">
      <c r="C46" s="344"/>
      <c r="D46" s="335"/>
      <c r="E46" s="1238" t="str">
        <f>Translations!$B$320</f>
        <v>Calculation results can only be considered correct if complete and consistent data is reported in sections above.</v>
      </c>
      <c r="F46" s="1130"/>
      <c r="G46" s="1130"/>
      <c r="H46" s="1130"/>
      <c r="I46" s="1130"/>
      <c r="J46" s="1130"/>
      <c r="K46" s="1130"/>
      <c r="L46" s="1130"/>
      <c r="M46" s="1130"/>
      <c r="N46" s="1130"/>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1" t="str">
        <f>Translations!$B$326</f>
        <v>Fuel input attributable to heat and electricity production</v>
      </c>
      <c r="F51" s="1236"/>
      <c r="G51" s="1236"/>
      <c r="H51" s="1236"/>
      <c r="I51" s="1236"/>
      <c r="J51" s="1236"/>
      <c r="K51" s="1236"/>
      <c r="L51" s="1236"/>
      <c r="M51" s="1236"/>
      <c r="N51" s="1236"/>
    </row>
    <row r="52" spans="1:24" ht="12.75" customHeight="1" x14ac:dyDescent="0.2">
      <c r="C52" s="344"/>
      <c r="D52" s="335"/>
      <c r="E52" s="1238" t="str">
        <f>Translations!$B$327</f>
        <v>This is the final result of this tool. The values displayed here should be used in section C.1.</v>
      </c>
      <c r="F52" s="1130"/>
      <c r="G52" s="1130"/>
      <c r="H52" s="1130"/>
      <c r="I52" s="1130"/>
      <c r="J52" s="1130"/>
      <c r="K52" s="1130"/>
      <c r="L52" s="1130"/>
      <c r="M52" s="1130"/>
      <c r="N52" s="1130"/>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9" t="str">
        <f>Translations!$B$289</f>
        <v>Tool to calculate the emissions attributable to heat production in combined heat and power units (CHP)</v>
      </c>
      <c r="E57" s="1240"/>
      <c r="F57" s="1240"/>
      <c r="G57" s="1240"/>
      <c r="H57" s="1240"/>
      <c r="I57" s="1240"/>
      <c r="J57" s="1240"/>
      <c r="K57" s="1240"/>
      <c r="L57" s="1240"/>
      <c r="M57" s="1240"/>
      <c r="N57" s="1240"/>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43" t="str">
        <f>Translations!$B$303</f>
        <v>Default efficiencies:</v>
      </c>
      <c r="F66" s="1243"/>
      <c r="G66" s="1243"/>
      <c r="H66" s="1243"/>
      <c r="I66" s="124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33"/>
      <c r="F83" s="1234"/>
      <c r="G83" s="1234"/>
      <c r="H83" s="1234"/>
      <c r="I83" s="1234"/>
      <c r="J83" s="1234"/>
      <c r="K83" s="1234"/>
      <c r="L83" s="1234"/>
      <c r="M83" s="1234"/>
      <c r="N83" s="1234"/>
    </row>
    <row r="84" spans="1:19" ht="25.5" customHeight="1" x14ac:dyDescent="0.2">
      <c r="C84" s="344"/>
      <c r="D84" s="390"/>
      <c r="E84" s="1233"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34"/>
      <c r="G84" s="1234"/>
      <c r="H84" s="1234"/>
      <c r="I84" s="1234"/>
      <c r="J84" s="1234"/>
      <c r="K84" s="1234"/>
      <c r="L84" s="1234"/>
      <c r="M84" s="1234"/>
      <c r="N84" s="1234"/>
    </row>
    <row r="85" spans="1:19" ht="12.75" customHeight="1" x14ac:dyDescent="0.2">
      <c r="C85" s="344"/>
      <c r="D85" s="390"/>
      <c r="E85" s="1233" t="str">
        <f>Translations!$B$334</f>
        <v>The results obtained here in columns L and M have to be manually entered into the respective fields in sheet "Summary_Products".</v>
      </c>
      <c r="F85" s="1234"/>
      <c r="G85" s="1234"/>
      <c r="H85" s="1234"/>
      <c r="I85" s="1234"/>
      <c r="J85" s="1234"/>
      <c r="K85" s="1234"/>
      <c r="L85" s="1234"/>
      <c r="M85" s="1234"/>
      <c r="N85" s="1234"/>
    </row>
    <row r="86" spans="1:19" ht="12.75" customHeight="1" x14ac:dyDescent="0.2">
      <c r="C86" s="344"/>
      <c r="D86" s="390"/>
      <c r="E86" s="1237" t="str">
        <f>Translations!$B$335</f>
        <v>The following conditions apply:</v>
      </c>
      <c r="F86" s="1235" t="str">
        <f>Translations!$B$336</f>
        <v>- the carbon price used for each production process has to be converted into one common currency.</v>
      </c>
      <c r="G86" s="1235"/>
      <c r="H86" s="1235"/>
      <c r="I86" s="1235"/>
      <c r="J86" s="1235"/>
      <c r="K86" s="1235"/>
      <c r="L86" s="1235"/>
      <c r="M86" s="1235"/>
      <c r="N86" s="1235"/>
    </row>
    <row r="87" spans="1:19" ht="12.75" customHeight="1" x14ac:dyDescent="0.2">
      <c r="C87" s="344"/>
      <c r="D87" s="390"/>
      <c r="E87" s="1236"/>
      <c r="F87" s="1235" t="str">
        <f>Translations!$B$337</f>
        <v>- the system boundaries of carbon pricing have to be consistent with the boundaries of the production process and precursors.</v>
      </c>
      <c r="G87" s="1236"/>
      <c r="H87" s="1236"/>
      <c r="I87" s="1236"/>
      <c r="J87" s="1236"/>
      <c r="K87" s="1236"/>
      <c r="L87" s="1236"/>
      <c r="M87" s="1236"/>
      <c r="N87" s="1236"/>
    </row>
    <row r="88" spans="1:19" ht="12.75" customHeight="1" x14ac:dyDescent="0.2">
      <c r="C88" s="344"/>
      <c r="D88" s="390"/>
      <c r="E88" s="1233" t="str">
        <f>Translations!$B$338</f>
        <v>If the conditions above are not satisfied, this tool can only be used to support you with the calculation of the carbon price, but results cannot be used directly.</v>
      </c>
      <c r="F88" s="1234"/>
      <c r="G88" s="1234"/>
      <c r="H88" s="1234"/>
      <c r="I88" s="1234"/>
      <c r="J88" s="1234"/>
      <c r="K88" s="1234"/>
      <c r="L88" s="1234"/>
      <c r="M88" s="1234"/>
      <c r="N88" s="1234"/>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2">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2">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2">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44" t="str">
        <f>Translations!$B$115</f>
        <v>Production process</v>
      </c>
      <c r="F98" s="1246" t="str">
        <f>Translations!$B$102</f>
        <v>Aggregated goods category</v>
      </c>
      <c r="G98" s="936" t="str">
        <f>Translations!$B$1856</f>
        <v>SE (total)</v>
      </c>
      <c r="H98" s="1248"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8" t="str">
        <f>Translations!$B$346</f>
        <v>CP due (per t or MWh)</v>
      </c>
      <c r="M98" s="1248" t="str">
        <f>Translations!$B$347</f>
        <v>Rebate (per t or MWh)</v>
      </c>
      <c r="N98" s="1251" t="str">
        <f>Translations!$B$348</f>
        <v>Result: Effective CP due</v>
      </c>
      <c r="S98" s="119"/>
    </row>
    <row r="99" spans="4:23" ht="12.75" customHeight="1" thickBot="1" x14ac:dyDescent="0.25">
      <c r="D99" s="433"/>
      <c r="E99" s="1245"/>
      <c r="F99" s="1247"/>
      <c r="G99" s="434" t="str">
        <f>CONST_tCO2eq &amp; "/" &amp; CONST_t</f>
        <v>tCO2e/t</v>
      </c>
      <c r="H99" s="1253"/>
      <c r="I99" s="434" t="str">
        <f>CONST_tCO2eq &amp; "/" &amp; CONST_t</f>
        <v>tCO2e/t</v>
      </c>
      <c r="J99" s="434" t="str">
        <f>IF(J96="","",J96)&amp;"/" &amp; CONST_tCO2eq</f>
        <v>/tCO2e</v>
      </c>
      <c r="K99" s="434" t="str">
        <f>J99</f>
        <v>/tCO2e</v>
      </c>
      <c r="L99" s="1249"/>
      <c r="M99" s="1250"/>
      <c r="N99" s="1252"/>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xr:uid="{00000000-0002-0000-0800-000000000000}">
      <formula1>0</formula1>
      <formula2>1</formula2>
    </dataValidation>
    <dataValidation type="list" allowBlank="1" showInputMessage="1" showErrorMessage="1" sqref="J96" xr:uid="{00000000-0002-0000-08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SYSTEM</cp:lastModifiedBy>
  <dcterms:created xsi:type="dcterms:W3CDTF">2023-02-27T08:11:12Z</dcterms:created>
  <dcterms:modified xsi:type="dcterms:W3CDTF">2023-08-29T14:33:57Z</dcterms:modified>
</cp:coreProperties>
</file>