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DieseArbeitsmappe" defaultThemeVersion="124226"/>
  <xr:revisionPtr revIDLastSave="0" documentId="13_ncr:1_{FFDB874B-419F-4540-92A0-CE49D64F43B5}" xr6:coauthVersionLast="47" xr6:coauthVersionMax="47" xr10:uidLastSave="{00000000-0000-0000-0000-000000000000}"/>
  <bookViews>
    <workbookView xWindow="75" yWindow="915" windowWidth="28725" windowHeight="14520" tabRatio="778" activeTab="2" xr2:uid="{00000000-000D-0000-FFFF-FFFF00000000}"/>
  </bookViews>
  <sheets>
    <sheet name="Businessplan - Finanzteil" sheetId="41" r:id="rId1"/>
    <sheet name="Kap.bed.- u. Finanz.plan" sheetId="16" r:id="rId2"/>
    <sheet name="Private Ausgaben" sheetId="21" r:id="rId3"/>
    <sheet name="Umsatz.Rent. p.M. Jahr 1" sheetId="26" r:id="rId4"/>
    <sheet name="Umsatz-Rent. p.M. Jahr 2" sheetId="35" r:id="rId5"/>
    <sheet name="Umsatz-Rent. p.M. Jahr 3" sheetId="36" r:id="rId6"/>
    <sheet name="Umsatz-Rent. p.a. Jahr 1 bis 3 " sheetId="44" r:id="rId7"/>
    <sheet name="Liquiditätsplan" sheetId="40" r:id="rId8"/>
  </sheets>
  <externalReferences>
    <externalReference r:id="rId9"/>
  </externalReferences>
  <definedNames>
    <definedName name="argKundenNr">'[1]Persönliche Daten'!$B$53</definedName>
    <definedName name="argOrgZeichen">'[1]Persönliche Daten'!$B$54</definedName>
    <definedName name="argSachAnrede">'[1]Persönliche Daten'!$B$49</definedName>
    <definedName name="argSachName">'[1]Persönliche Daten'!$B$51</definedName>
    <definedName name="argSachVorname">'[1]Persönliche Daten'!$B$50</definedName>
    <definedName name="DATUM">'[1]Persönliche Daten'!$B$3</definedName>
    <definedName name="_xlnm.Print_Area" localSheetId="0">'Businessplan - Finanzteil'!$A$1:$C$35</definedName>
    <definedName name="_xlnm.Print_Area" localSheetId="1">'Kap.bed.- u. Finanz.plan'!$B$2:$H$41</definedName>
    <definedName name="_xlnm.Print_Area" localSheetId="7">Liquiditätsplan!$B$2:$AQ$74</definedName>
    <definedName name="_xlnm.Print_Area" localSheetId="2">'Private Ausgaben'!$B$2:$L$37</definedName>
    <definedName name="_xlnm.Print_Area" localSheetId="3">'Umsatz.Rent. p.M. Jahr 1'!$B$3:$O$60</definedName>
    <definedName name="_xlnm.Print_Area" localSheetId="6">'Umsatz-Rent. p.a. Jahr 1 bis 3 '!$B$3:$I$60</definedName>
    <definedName name="_xlnm.Print_Area" localSheetId="4">'Umsatz-Rent. p.M. Jahr 2'!$B$3:$O$60</definedName>
    <definedName name="_xlnm.Print_Area" localSheetId="5">'Umsatz-Rent. p.M. Jahr 3'!$B$3:$N$60</definedName>
    <definedName name="_xlnm.Print_Titles" localSheetId="7">Liquiditätsplan!$B:$B</definedName>
    <definedName name="gewBeginn">'[1]Persönliche Daten'!$B$24</definedName>
    <definedName name="Gewerbesteuer_Berechnung">'Umsatz.Rent. p.M. Jahr 1'!$B$62</definedName>
    <definedName name="gewVorhaben">'[1]Persönliche Daten'!$B$26</definedName>
    <definedName name="Jahr">'Private Ausgaben'!$F$62:$F$81</definedName>
    <definedName name="Monat">'Private Ausgaben'!$B$62:$B$73</definedName>
    <definedName name="persAnrede">'[1]Persönliche Daten'!$B$5</definedName>
    <definedName name="persHausNr">'[1]Persönliche Daten'!$D$13</definedName>
    <definedName name="persName">'[1]Persönliche Daten'!$B$7</definedName>
    <definedName name="persOrt">'[1]Persönliche Daten'!$D$14</definedName>
    <definedName name="persPLZ">'[1]Persönliche Daten'!$B$14</definedName>
    <definedName name="persStr">'[1]Persönliche Daten'!$B$13</definedName>
    <definedName name="persVorname">'[1]Persönliche Daten'!$B$6</definedName>
    <definedName name="Restmonate">'Private Ausgaben'!$D$62:$D$73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40" l="1"/>
  <c r="D46" i="26" l="1"/>
  <c r="G7" i="16" l="1"/>
  <c r="H7" i="16" s="1"/>
  <c r="D16" i="40" l="1"/>
  <c r="D11" i="26"/>
  <c r="D14" i="26" s="1"/>
  <c r="E10" i="26"/>
  <c r="E16" i="40" s="1"/>
  <c r="G8" i="16"/>
  <c r="H8" i="16" s="1"/>
  <c r="G9" i="16"/>
  <c r="H9" i="16" s="1"/>
  <c r="G10" i="16"/>
  <c r="H10" i="16" s="1"/>
  <c r="G11" i="16"/>
  <c r="H11" i="16" s="1"/>
  <c r="G12" i="16"/>
  <c r="G13" i="16"/>
  <c r="H13" i="16" s="1"/>
  <c r="G6" i="16"/>
  <c r="H6" i="16" s="1"/>
  <c r="I33" i="21"/>
  <c r="L33" i="21" s="1"/>
  <c r="I31" i="21"/>
  <c r="L31" i="21" s="1"/>
  <c r="I30" i="21"/>
  <c r="L30" i="21" s="1"/>
  <c r="I29" i="21"/>
  <c r="L29" i="21" s="1"/>
  <c r="I28" i="21"/>
  <c r="L28" i="21" s="1"/>
  <c r="I25" i="21"/>
  <c r="L25" i="21" s="1"/>
  <c r="I24" i="21"/>
  <c r="L24" i="21" s="1"/>
  <c r="I23" i="21"/>
  <c r="L23" i="21" s="1"/>
  <c r="I20" i="21"/>
  <c r="L20" i="21" s="1"/>
  <c r="I19" i="21"/>
  <c r="L19" i="21" s="1"/>
  <c r="I16" i="21"/>
  <c r="L16" i="21" s="1"/>
  <c r="I15" i="21"/>
  <c r="L15" i="21" s="1"/>
  <c r="I14" i="21"/>
  <c r="L14" i="21" s="1"/>
  <c r="I13" i="21"/>
  <c r="L13" i="21" s="1"/>
  <c r="I12" i="21"/>
  <c r="L12" i="21" s="1"/>
  <c r="I9" i="21"/>
  <c r="L9" i="21" s="1"/>
  <c r="I8" i="21"/>
  <c r="L8" i="21" s="1"/>
  <c r="S40" i="40"/>
  <c r="T40" i="40"/>
  <c r="U40" i="40"/>
  <c r="V40" i="40"/>
  <c r="W40" i="40"/>
  <c r="X40" i="40"/>
  <c r="Y40" i="40"/>
  <c r="Z40" i="40"/>
  <c r="AA40" i="40"/>
  <c r="AB40" i="40"/>
  <c r="AC40" i="40"/>
  <c r="R40" i="40"/>
  <c r="AE72" i="40"/>
  <c r="AE71" i="40"/>
  <c r="Q72" i="40"/>
  <c r="Q71" i="40"/>
  <c r="F63" i="21"/>
  <c r="F64" i="21" s="1"/>
  <c r="F65" i="21" s="1"/>
  <c r="F66" i="21" s="1"/>
  <c r="F67" i="21" s="1"/>
  <c r="F68" i="21" s="1"/>
  <c r="F69" i="21" s="1"/>
  <c r="F70" i="21" s="1"/>
  <c r="F71" i="21" s="1"/>
  <c r="F72" i="21" s="1"/>
  <c r="F73" i="21" s="1"/>
  <c r="F74" i="21" s="1"/>
  <c r="F75" i="21" s="1"/>
  <c r="F76" i="21" s="1"/>
  <c r="F77" i="21" s="1"/>
  <c r="F78" i="21" s="1"/>
  <c r="F79" i="21" s="1"/>
  <c r="F80" i="21" s="1"/>
  <c r="F81" i="21" s="1"/>
  <c r="Q7" i="40"/>
  <c r="Q8" i="40"/>
  <c r="Q9" i="40"/>
  <c r="R10" i="40"/>
  <c r="S10" i="40"/>
  <c r="T10" i="40"/>
  <c r="U10" i="40"/>
  <c r="V10" i="40"/>
  <c r="W10" i="40"/>
  <c r="X10" i="40"/>
  <c r="Y10" i="40"/>
  <c r="Z10" i="40"/>
  <c r="AA10" i="40"/>
  <c r="AB10" i="40"/>
  <c r="AC10" i="40"/>
  <c r="Q12" i="40"/>
  <c r="Q18" i="40"/>
  <c r="Q19" i="40"/>
  <c r="Q21" i="40"/>
  <c r="Q22" i="40"/>
  <c r="Q23" i="40"/>
  <c r="Q24" i="40"/>
  <c r="Q25" i="40"/>
  <c r="Q26" i="40"/>
  <c r="Q27" i="40"/>
  <c r="Q28" i="40"/>
  <c r="Q59" i="40"/>
  <c r="R62" i="40"/>
  <c r="S62" i="40"/>
  <c r="S61" i="40" s="1"/>
  <c r="T62" i="40"/>
  <c r="T61" i="40" s="1"/>
  <c r="U62" i="40"/>
  <c r="U61" i="40" s="1"/>
  <c r="V62" i="40"/>
  <c r="V61" i="40" s="1"/>
  <c r="W62" i="40"/>
  <c r="W61" i="40" s="1"/>
  <c r="X62" i="40"/>
  <c r="X61" i="40" s="1"/>
  <c r="Y62" i="40"/>
  <c r="Y61" i="40" s="1"/>
  <c r="Z62" i="40"/>
  <c r="Z61" i="40" s="1"/>
  <c r="AA62" i="40"/>
  <c r="AA61" i="40" s="1"/>
  <c r="AB62" i="40"/>
  <c r="AB61" i="40" s="1"/>
  <c r="AC62" i="40"/>
  <c r="AC61" i="40" s="1"/>
  <c r="Q63" i="40"/>
  <c r="D52" i="40"/>
  <c r="D53" i="40"/>
  <c r="D54" i="40"/>
  <c r="D57" i="40"/>
  <c r="D48" i="40"/>
  <c r="D49" i="40"/>
  <c r="D47" i="40"/>
  <c r="D46" i="40" s="1"/>
  <c r="D43" i="40"/>
  <c r="D44" i="40"/>
  <c r="D42" i="40"/>
  <c r="D36" i="40"/>
  <c r="D37" i="40"/>
  <c r="D38" i="40"/>
  <c r="D39" i="40"/>
  <c r="D35" i="40"/>
  <c r="D34" i="40" s="1"/>
  <c r="D32" i="40"/>
  <c r="D31" i="40"/>
  <c r="D17" i="40"/>
  <c r="D15" i="40"/>
  <c r="D6" i="44"/>
  <c r="F36" i="21"/>
  <c r="F33" i="21"/>
  <c r="F31" i="21"/>
  <c r="F30" i="21"/>
  <c r="F29" i="21"/>
  <c r="F28" i="21"/>
  <c r="F25" i="21"/>
  <c r="F24" i="21"/>
  <c r="F23" i="21"/>
  <c r="F20" i="21"/>
  <c r="F19" i="21"/>
  <c r="F16" i="21"/>
  <c r="F15" i="21"/>
  <c r="F14" i="21"/>
  <c r="F13" i="21"/>
  <c r="F12" i="21"/>
  <c r="F9" i="21"/>
  <c r="F8" i="21"/>
  <c r="F6" i="21"/>
  <c r="D7" i="44" s="1"/>
  <c r="E47" i="26"/>
  <c r="E57" i="40" s="1"/>
  <c r="E44" i="26"/>
  <c r="E43" i="26"/>
  <c r="E42" i="26"/>
  <c r="F42" i="26" s="1"/>
  <c r="E41" i="26"/>
  <c r="F41" i="26" s="1"/>
  <c r="F51" i="40" s="1"/>
  <c r="E39" i="26"/>
  <c r="E49" i="40" s="1"/>
  <c r="E38" i="26"/>
  <c r="F38" i="26" s="1"/>
  <c r="E37" i="26"/>
  <c r="E47" i="40" s="1"/>
  <c r="E34" i="26"/>
  <c r="E44" i="40" s="1"/>
  <c r="E33" i="26"/>
  <c r="E32" i="26"/>
  <c r="E29" i="26"/>
  <c r="F29" i="26" s="1"/>
  <c r="E28" i="26"/>
  <c r="E38" i="40" s="1"/>
  <c r="E27" i="26"/>
  <c r="F27" i="26" s="1"/>
  <c r="E26" i="26"/>
  <c r="E36" i="40" s="1"/>
  <c r="E25" i="26"/>
  <c r="E35" i="40" s="1"/>
  <c r="E22" i="26"/>
  <c r="E32" i="40" s="1"/>
  <c r="E21" i="26"/>
  <c r="E31" i="40" s="1"/>
  <c r="E18" i="26"/>
  <c r="E17" i="26"/>
  <c r="E13" i="26"/>
  <c r="F13" i="26" s="1"/>
  <c r="E12" i="26"/>
  <c r="F12" i="26" s="1"/>
  <c r="F17" i="40" s="1"/>
  <c r="E9" i="26"/>
  <c r="E15" i="40" s="1"/>
  <c r="E8" i="26"/>
  <c r="AE7" i="40"/>
  <c r="AQ62" i="40"/>
  <c r="AQ61" i="40" s="1"/>
  <c r="AP62" i="40"/>
  <c r="AP61" i="40" s="1"/>
  <c r="AO62" i="40"/>
  <c r="AO61" i="40" s="1"/>
  <c r="AN62" i="40"/>
  <c r="AN61" i="40" s="1"/>
  <c r="AM62" i="40"/>
  <c r="AM61" i="40" s="1"/>
  <c r="AL62" i="40"/>
  <c r="AL61" i="40" s="1"/>
  <c r="AK62" i="40"/>
  <c r="AK61" i="40" s="1"/>
  <c r="AJ62" i="40"/>
  <c r="AJ61" i="40"/>
  <c r="AI62" i="40"/>
  <c r="AI61" i="40" s="1"/>
  <c r="AH62" i="40"/>
  <c r="AG62" i="40"/>
  <c r="AF62" i="40"/>
  <c r="AF61" i="40" s="1"/>
  <c r="F62" i="40"/>
  <c r="F61" i="40" s="1"/>
  <c r="G62" i="40"/>
  <c r="G61" i="40" s="1"/>
  <c r="H62" i="40"/>
  <c r="H61" i="40" s="1"/>
  <c r="I62" i="40"/>
  <c r="I61" i="40" s="1"/>
  <c r="J62" i="40"/>
  <c r="J61" i="40" s="1"/>
  <c r="K62" i="40"/>
  <c r="K61" i="40" s="1"/>
  <c r="L62" i="40"/>
  <c r="L61" i="40" s="1"/>
  <c r="M62" i="40"/>
  <c r="M61" i="40" s="1"/>
  <c r="N62" i="40"/>
  <c r="N61" i="40" s="1"/>
  <c r="O62" i="40"/>
  <c r="O61" i="40" s="1"/>
  <c r="E62" i="40"/>
  <c r="E61" i="40" s="1"/>
  <c r="AH61" i="40"/>
  <c r="AE59" i="40"/>
  <c r="C59" i="40"/>
  <c r="AE12" i="40"/>
  <c r="C12" i="40"/>
  <c r="G30" i="16"/>
  <c r="C72" i="40"/>
  <c r="C71" i="40"/>
  <c r="D35" i="21"/>
  <c r="D37" i="21" s="1"/>
  <c r="AE63" i="40"/>
  <c r="AE19" i="40"/>
  <c r="AE18" i="40"/>
  <c r="AE28" i="40"/>
  <c r="AE27" i="40"/>
  <c r="AE26" i="40"/>
  <c r="AE25" i="40"/>
  <c r="AE24" i="40"/>
  <c r="AE23" i="40"/>
  <c r="AE22" i="40"/>
  <c r="AE21" i="40"/>
  <c r="AE9" i="40"/>
  <c r="AE8" i="40"/>
  <c r="C8" i="40"/>
  <c r="C9" i="40"/>
  <c r="C21" i="40"/>
  <c r="C22" i="40"/>
  <c r="C23" i="40"/>
  <c r="C24" i="40"/>
  <c r="C25" i="40"/>
  <c r="C26" i="40"/>
  <c r="C27" i="40"/>
  <c r="C28" i="40"/>
  <c r="C18" i="40"/>
  <c r="C19" i="40"/>
  <c r="C63" i="40"/>
  <c r="C7" i="40"/>
  <c r="AQ10" i="40"/>
  <c r="AP10" i="40"/>
  <c r="AO10" i="40"/>
  <c r="AN10" i="40"/>
  <c r="AM10" i="40"/>
  <c r="AL10" i="40"/>
  <c r="AK10" i="40"/>
  <c r="AJ10" i="40"/>
  <c r="AI10" i="40"/>
  <c r="AH10" i="40"/>
  <c r="AG10" i="40"/>
  <c r="AF10" i="40"/>
  <c r="F10" i="40"/>
  <c r="E10" i="40"/>
  <c r="D20" i="26"/>
  <c r="D24" i="26"/>
  <c r="D31" i="26"/>
  <c r="D36" i="26"/>
  <c r="D17" i="16"/>
  <c r="D29" i="16" s="1"/>
  <c r="D30" i="16" s="1"/>
  <c r="D32" i="16" s="1"/>
  <c r="D34" i="16" s="1"/>
  <c r="H12" i="16"/>
  <c r="G10" i="40"/>
  <c r="H10" i="40"/>
  <c r="I10" i="40"/>
  <c r="J10" i="40"/>
  <c r="K10" i="40"/>
  <c r="L10" i="40"/>
  <c r="M10" i="40"/>
  <c r="N10" i="40"/>
  <c r="O10" i="40"/>
  <c r="D10" i="40"/>
  <c r="D73" i="40"/>
  <c r="D59" i="26"/>
  <c r="D61" i="40"/>
  <c r="F34" i="26"/>
  <c r="G34" i="26" s="1"/>
  <c r="F25" i="26"/>
  <c r="F9" i="26"/>
  <c r="F15" i="40" s="1"/>
  <c r="D55" i="40"/>
  <c r="E45" i="26"/>
  <c r="E55" i="40" s="1"/>
  <c r="G41" i="26"/>
  <c r="H41" i="26" s="1"/>
  <c r="H51" i="40" s="1"/>
  <c r="E42" i="40"/>
  <c r="F32" i="26"/>
  <c r="G32" i="26" s="1"/>
  <c r="E31" i="26"/>
  <c r="E53" i="40"/>
  <c r="F43" i="26"/>
  <c r="F53" i="40" s="1"/>
  <c r="F18" i="26"/>
  <c r="G18" i="26" s="1"/>
  <c r="H18" i="26" s="1"/>
  <c r="I18" i="26" s="1"/>
  <c r="F45" i="26"/>
  <c r="F55" i="40" s="1"/>
  <c r="F17" i="26"/>
  <c r="G17" i="26" s="1"/>
  <c r="E43" i="40"/>
  <c r="F33" i="26"/>
  <c r="G33" i="26" s="1"/>
  <c r="F44" i="26"/>
  <c r="F54" i="40" s="1"/>
  <c r="E54" i="40"/>
  <c r="F43" i="40"/>
  <c r="F52" i="40" l="1"/>
  <c r="G42" i="26"/>
  <c r="E51" i="40"/>
  <c r="D41" i="40"/>
  <c r="F21" i="26"/>
  <c r="D30" i="40"/>
  <c r="E37" i="40"/>
  <c r="G44" i="26"/>
  <c r="G54" i="40" s="1"/>
  <c r="F37" i="40"/>
  <c r="G27" i="26"/>
  <c r="I41" i="26"/>
  <c r="G43" i="26"/>
  <c r="E17" i="40"/>
  <c r="F10" i="26"/>
  <c r="F37" i="26"/>
  <c r="E41" i="40"/>
  <c r="E30" i="40"/>
  <c r="F39" i="26"/>
  <c r="G39" i="26" s="1"/>
  <c r="G9" i="26"/>
  <c r="F48" i="40"/>
  <c r="G38" i="26"/>
  <c r="F44" i="40"/>
  <c r="E24" i="26"/>
  <c r="D6" i="26"/>
  <c r="J3" i="40" s="1"/>
  <c r="H17" i="26"/>
  <c r="I17" i="26" s="1"/>
  <c r="J17" i="26" s="1"/>
  <c r="K17" i="26" s="1"/>
  <c r="L17" i="26" s="1"/>
  <c r="M17" i="26" s="1"/>
  <c r="N17" i="26" s="1"/>
  <c r="O17" i="26" s="1"/>
  <c r="D17" i="35" s="1"/>
  <c r="H44" i="26"/>
  <c r="G51" i="40"/>
  <c r="I6" i="21"/>
  <c r="D6" i="35" s="1"/>
  <c r="R3" i="40" s="1"/>
  <c r="F49" i="40"/>
  <c r="E48" i="40"/>
  <c r="E46" i="40" s="1"/>
  <c r="E20" i="26"/>
  <c r="F28" i="26"/>
  <c r="C61" i="40"/>
  <c r="E34" i="40"/>
  <c r="G45" i="26"/>
  <c r="E36" i="26"/>
  <c r="G12" i="26"/>
  <c r="G17" i="40" s="1"/>
  <c r="E39" i="40"/>
  <c r="F35" i="21"/>
  <c r="F37" i="21" s="1"/>
  <c r="I35" i="21"/>
  <c r="I37" i="21" s="1"/>
  <c r="G52" i="35" s="1"/>
  <c r="U65" i="40" s="1"/>
  <c r="H14" i="16"/>
  <c r="H15" i="16" s="1"/>
  <c r="G14" i="16"/>
  <c r="E17" i="35"/>
  <c r="H33" i="26"/>
  <c r="G43" i="40"/>
  <c r="G31" i="26"/>
  <c r="F36" i="26"/>
  <c r="F47" i="40"/>
  <c r="G37" i="26"/>
  <c r="J18" i="26"/>
  <c r="H27" i="16"/>
  <c r="H30" i="16"/>
  <c r="AE61" i="40"/>
  <c r="AE62" i="40"/>
  <c r="AG61" i="40"/>
  <c r="E11" i="26"/>
  <c r="E14" i="26" s="1"/>
  <c r="F8" i="26"/>
  <c r="E59" i="26"/>
  <c r="G13" i="26"/>
  <c r="H13" i="26" s="1"/>
  <c r="I13" i="26" s="1"/>
  <c r="J13" i="26" s="1"/>
  <c r="K13" i="26" s="1"/>
  <c r="L13" i="26" s="1"/>
  <c r="M13" i="26" s="1"/>
  <c r="N13" i="26" s="1"/>
  <c r="O13" i="26" s="1"/>
  <c r="D13" i="35" s="1"/>
  <c r="L35" i="21"/>
  <c r="L37" i="21" s="1"/>
  <c r="H16" i="16"/>
  <c r="D46" i="35" s="1"/>
  <c r="H17" i="16"/>
  <c r="D46" i="36" s="1"/>
  <c r="F31" i="26"/>
  <c r="F42" i="40"/>
  <c r="F16" i="40"/>
  <c r="G10" i="26"/>
  <c r="H12" i="26"/>
  <c r="G25" i="26"/>
  <c r="F35" i="40"/>
  <c r="H34" i="26"/>
  <c r="G44" i="40"/>
  <c r="G42" i="40"/>
  <c r="H32" i="26"/>
  <c r="C73" i="40"/>
  <c r="C10" i="40"/>
  <c r="F39" i="40"/>
  <c r="G29" i="26"/>
  <c r="E52" i="40"/>
  <c r="R61" i="40"/>
  <c r="Q61" i="40"/>
  <c r="F47" i="26"/>
  <c r="Q62" i="40"/>
  <c r="AE10" i="40"/>
  <c r="Q10" i="40"/>
  <c r="F22" i="26"/>
  <c r="C62" i="40"/>
  <c r="F26" i="26"/>
  <c r="F24" i="26" s="1"/>
  <c r="L6" i="21" l="1"/>
  <c r="D6" i="36" s="1"/>
  <c r="AL3" i="40" s="1"/>
  <c r="G41" i="40"/>
  <c r="I46" i="26"/>
  <c r="H46" i="26"/>
  <c r="G46" i="26"/>
  <c r="F46" i="26"/>
  <c r="F56" i="40" s="1"/>
  <c r="E46" i="26"/>
  <c r="E56" i="40" s="1"/>
  <c r="G21" i="26"/>
  <c r="F31" i="40"/>
  <c r="D3" i="40"/>
  <c r="H42" i="26"/>
  <c r="G52" i="40"/>
  <c r="H39" i="26"/>
  <c r="G49" i="40"/>
  <c r="J41" i="26"/>
  <c r="I51" i="40"/>
  <c r="G53" i="40"/>
  <c r="H43" i="26"/>
  <c r="H27" i="26"/>
  <c r="G37" i="40"/>
  <c r="G15" i="40"/>
  <c r="H9" i="26"/>
  <c r="X3" i="40"/>
  <c r="C17" i="26"/>
  <c r="D17" i="44" s="1"/>
  <c r="N46" i="26"/>
  <c r="N56" i="40" s="1"/>
  <c r="J46" i="26"/>
  <c r="J56" i="40" s="1"/>
  <c r="M46" i="26"/>
  <c r="M56" i="40" s="1"/>
  <c r="L46" i="26"/>
  <c r="L56" i="40" s="1"/>
  <c r="O46" i="26"/>
  <c r="K46" i="26"/>
  <c r="G56" i="40"/>
  <c r="K52" i="26"/>
  <c r="K65" i="40" s="1"/>
  <c r="E52" i="26"/>
  <c r="E65" i="40" s="1"/>
  <c r="J52" i="26"/>
  <c r="J65" i="40" s="1"/>
  <c r="D52" i="26"/>
  <c r="D65" i="40" s="1"/>
  <c r="O52" i="26"/>
  <c r="O65" i="40" s="1"/>
  <c r="I52" i="26"/>
  <c r="I65" i="40" s="1"/>
  <c r="N52" i="26"/>
  <c r="N65" i="40" s="1"/>
  <c r="H52" i="26"/>
  <c r="H65" i="40" s="1"/>
  <c r="M52" i="26"/>
  <c r="M65" i="40" s="1"/>
  <c r="G52" i="26"/>
  <c r="G65" i="40" s="1"/>
  <c r="L52" i="26"/>
  <c r="L65" i="40" s="1"/>
  <c r="F52" i="26"/>
  <c r="F65" i="40" s="1"/>
  <c r="C52" i="26"/>
  <c r="D52" i="44" s="1"/>
  <c r="F38" i="40"/>
  <c r="G28" i="26"/>
  <c r="F7" i="44"/>
  <c r="H54" i="40"/>
  <c r="I44" i="26"/>
  <c r="H45" i="26"/>
  <c r="G55" i="40"/>
  <c r="H38" i="26"/>
  <c r="G48" i="40"/>
  <c r="N52" i="35"/>
  <c r="AB65" i="40" s="1"/>
  <c r="I52" i="35"/>
  <c r="W65" i="40" s="1"/>
  <c r="D52" i="35"/>
  <c r="R65" i="40" s="1"/>
  <c r="K52" i="35"/>
  <c r="Y65" i="40" s="1"/>
  <c r="L52" i="35"/>
  <c r="Z65" i="40" s="1"/>
  <c r="H52" i="35"/>
  <c r="V65" i="40" s="1"/>
  <c r="F52" i="35"/>
  <c r="T65" i="40" s="1"/>
  <c r="M52" i="35"/>
  <c r="AA65" i="40" s="1"/>
  <c r="O52" i="35"/>
  <c r="AC65" i="40" s="1"/>
  <c r="J52" i="35"/>
  <c r="X65" i="40" s="1"/>
  <c r="E52" i="35"/>
  <c r="S65" i="40" s="1"/>
  <c r="H56" i="40"/>
  <c r="I56" i="40"/>
  <c r="D56" i="40"/>
  <c r="O56" i="40"/>
  <c r="K56" i="40"/>
  <c r="F32" i="40"/>
  <c r="G22" i="26"/>
  <c r="F20" i="26"/>
  <c r="R56" i="40"/>
  <c r="E46" i="35"/>
  <c r="G47" i="26"/>
  <c r="F57" i="40"/>
  <c r="D52" i="36"/>
  <c r="AF65" i="40" s="1"/>
  <c r="N52" i="36"/>
  <c r="AP65" i="40" s="1"/>
  <c r="M52" i="36"/>
  <c r="AO65" i="40" s="1"/>
  <c r="O52" i="36"/>
  <c r="AQ65" i="40" s="1"/>
  <c r="J52" i="36"/>
  <c r="AL65" i="40" s="1"/>
  <c r="F52" i="36"/>
  <c r="AH65" i="40" s="1"/>
  <c r="I52" i="36"/>
  <c r="AK65" i="40" s="1"/>
  <c r="E52" i="36"/>
  <c r="AG65" i="40" s="1"/>
  <c r="H52" i="36"/>
  <c r="AJ65" i="40" s="1"/>
  <c r="L52" i="36"/>
  <c r="AN65" i="40" s="1"/>
  <c r="G52" i="36"/>
  <c r="AI65" i="40" s="1"/>
  <c r="K52" i="36"/>
  <c r="AM65" i="40" s="1"/>
  <c r="K18" i="26"/>
  <c r="F41" i="40"/>
  <c r="F36" i="40"/>
  <c r="G26" i="26"/>
  <c r="G24" i="26" s="1"/>
  <c r="H44" i="40"/>
  <c r="I34" i="26"/>
  <c r="H17" i="40"/>
  <c r="I12" i="26"/>
  <c r="F11" i="26"/>
  <c r="F14" i="26" s="1"/>
  <c r="F59" i="26"/>
  <c r="G8" i="26"/>
  <c r="H37" i="26"/>
  <c r="G36" i="26"/>
  <c r="G47" i="40"/>
  <c r="F17" i="35"/>
  <c r="H29" i="26"/>
  <c r="G39" i="40"/>
  <c r="G35" i="40"/>
  <c r="H25" i="26"/>
  <c r="G16" i="40"/>
  <c r="H10" i="26"/>
  <c r="E13" i="35"/>
  <c r="F13" i="35" s="1"/>
  <c r="G13" i="35" s="1"/>
  <c r="H13" i="35" s="1"/>
  <c r="I13" i="35" s="1"/>
  <c r="J13" i="35" s="1"/>
  <c r="K13" i="35" s="1"/>
  <c r="L13" i="35" s="1"/>
  <c r="M13" i="35" s="1"/>
  <c r="N13" i="35" s="1"/>
  <c r="O13" i="35" s="1"/>
  <c r="D13" i="36" s="1"/>
  <c r="H42" i="40"/>
  <c r="I32" i="26"/>
  <c r="H31" i="26"/>
  <c r="E46" i="36"/>
  <c r="AF56" i="40"/>
  <c r="C13" i="26"/>
  <c r="H33" i="16"/>
  <c r="H34" i="16"/>
  <c r="H32" i="16"/>
  <c r="F46" i="40"/>
  <c r="H43" i="40"/>
  <c r="I33" i="26"/>
  <c r="Q65" i="40" l="1"/>
  <c r="AE65" i="40"/>
  <c r="E48" i="26"/>
  <c r="E58" i="26" s="1"/>
  <c r="E60" i="26" s="1"/>
  <c r="H7" i="44"/>
  <c r="AF3" i="40"/>
  <c r="C13" i="35"/>
  <c r="H21" i="26"/>
  <c r="G31" i="40"/>
  <c r="G46" i="40"/>
  <c r="F34" i="40"/>
  <c r="I42" i="26"/>
  <c r="H52" i="40"/>
  <c r="H37" i="40"/>
  <c r="I27" i="26"/>
  <c r="H53" i="40"/>
  <c r="I43" i="26"/>
  <c r="K41" i="26"/>
  <c r="J51" i="40"/>
  <c r="H15" i="40"/>
  <c r="I9" i="26"/>
  <c r="E67" i="40"/>
  <c r="E68" i="40" s="1"/>
  <c r="H49" i="40"/>
  <c r="I39" i="26"/>
  <c r="I45" i="26"/>
  <c r="H55" i="40"/>
  <c r="J44" i="26"/>
  <c r="I54" i="40"/>
  <c r="I38" i="26"/>
  <c r="H48" i="40"/>
  <c r="H28" i="26"/>
  <c r="G38" i="40"/>
  <c r="D48" i="26"/>
  <c r="D50" i="26" s="1"/>
  <c r="D53" i="26" s="1"/>
  <c r="C52" i="35"/>
  <c r="F52" i="44" s="1"/>
  <c r="C46" i="26"/>
  <c r="D46" i="44" s="1"/>
  <c r="J55" i="26"/>
  <c r="I55" i="26"/>
  <c r="M55" i="26"/>
  <c r="N55" i="26"/>
  <c r="O55" i="26"/>
  <c r="K55" i="26"/>
  <c r="L55" i="26"/>
  <c r="D55" i="26"/>
  <c r="G55" i="26"/>
  <c r="F55" i="26"/>
  <c r="H55" i="26"/>
  <c r="E55" i="26"/>
  <c r="G32" i="40"/>
  <c r="G30" i="40" s="1"/>
  <c r="H22" i="26"/>
  <c r="G20" i="26"/>
  <c r="G48" i="26" s="1"/>
  <c r="G58" i="26" s="1"/>
  <c r="G55" i="36"/>
  <c r="I55" i="36"/>
  <c r="M55" i="36"/>
  <c r="H55" i="36"/>
  <c r="N55" i="36"/>
  <c r="L55" i="36"/>
  <c r="E55" i="36"/>
  <c r="K55" i="36"/>
  <c r="O55" i="36"/>
  <c r="D55" i="36"/>
  <c r="F55" i="36"/>
  <c r="J55" i="36"/>
  <c r="H41" i="40"/>
  <c r="E13" i="36"/>
  <c r="F13" i="36" s="1"/>
  <c r="G13" i="36" s="1"/>
  <c r="H13" i="36" s="1"/>
  <c r="I13" i="36" s="1"/>
  <c r="J13" i="36" s="1"/>
  <c r="K13" i="36" s="1"/>
  <c r="L13" i="36" s="1"/>
  <c r="M13" i="36" s="1"/>
  <c r="N13" i="36" s="1"/>
  <c r="O13" i="36" s="1"/>
  <c r="I10" i="26"/>
  <c r="H16" i="40"/>
  <c r="H39" i="40"/>
  <c r="I29" i="26"/>
  <c r="H47" i="40"/>
  <c r="H36" i="26"/>
  <c r="I37" i="26"/>
  <c r="G11" i="26"/>
  <c r="G14" i="26" s="1"/>
  <c r="G59" i="26"/>
  <c r="H8" i="26"/>
  <c r="L18" i="26"/>
  <c r="C65" i="40"/>
  <c r="F30" i="40"/>
  <c r="I43" i="40"/>
  <c r="J33" i="26"/>
  <c r="I31" i="26"/>
  <c r="J32" i="26"/>
  <c r="I42" i="40"/>
  <c r="I55" i="35"/>
  <c r="E55" i="35"/>
  <c r="N55" i="35"/>
  <c r="H55" i="35"/>
  <c r="D55" i="35"/>
  <c r="K55" i="35"/>
  <c r="L55" i="35"/>
  <c r="G55" i="35"/>
  <c r="F55" i="35"/>
  <c r="J55" i="35"/>
  <c r="O55" i="35"/>
  <c r="M55" i="35"/>
  <c r="J34" i="26"/>
  <c r="I44" i="40"/>
  <c r="H26" i="26"/>
  <c r="G36" i="40"/>
  <c r="G34" i="40" s="1"/>
  <c r="C52" i="36"/>
  <c r="H52" i="44" s="1"/>
  <c r="H47" i="26"/>
  <c r="G57" i="40"/>
  <c r="C56" i="40"/>
  <c r="D67" i="40"/>
  <c r="F46" i="35"/>
  <c r="S56" i="40"/>
  <c r="AG56" i="40"/>
  <c r="F46" i="36"/>
  <c r="H35" i="40"/>
  <c r="I25" i="26"/>
  <c r="G17" i="35"/>
  <c r="J12" i="26"/>
  <c r="I17" i="40"/>
  <c r="F48" i="26"/>
  <c r="F58" i="26" s="1"/>
  <c r="F60" i="26" s="1"/>
  <c r="E50" i="26" l="1"/>
  <c r="E53" i="26" s="1"/>
  <c r="E56" i="26" s="1"/>
  <c r="I52" i="40"/>
  <c r="J42" i="26"/>
  <c r="I21" i="26"/>
  <c r="H31" i="40"/>
  <c r="J39" i="26"/>
  <c r="I49" i="40"/>
  <c r="J43" i="26"/>
  <c r="I53" i="40"/>
  <c r="L41" i="26"/>
  <c r="K51" i="40"/>
  <c r="I15" i="40"/>
  <c r="J9" i="26"/>
  <c r="J27" i="26"/>
  <c r="I37" i="40"/>
  <c r="H38" i="40"/>
  <c r="I28" i="26"/>
  <c r="J54" i="40"/>
  <c r="K44" i="26"/>
  <c r="I48" i="40"/>
  <c r="J38" i="26"/>
  <c r="I55" i="40"/>
  <c r="J45" i="26"/>
  <c r="D58" i="26"/>
  <c r="D60" i="26" s="1"/>
  <c r="D56" i="26"/>
  <c r="G60" i="26"/>
  <c r="G50" i="26"/>
  <c r="G53" i="26" s="1"/>
  <c r="G56" i="26" s="1"/>
  <c r="G67" i="40"/>
  <c r="G68" i="40" s="1"/>
  <c r="M18" i="26"/>
  <c r="I22" i="26"/>
  <c r="H20" i="26"/>
  <c r="H32" i="40"/>
  <c r="H24" i="26"/>
  <c r="AH56" i="40"/>
  <c r="G46" i="36"/>
  <c r="I41" i="40"/>
  <c r="I47" i="40"/>
  <c r="I46" i="40" s="1"/>
  <c r="J37" i="26"/>
  <c r="I36" i="26"/>
  <c r="F50" i="26"/>
  <c r="J17" i="40"/>
  <c r="K12" i="26"/>
  <c r="C55" i="35"/>
  <c r="F55" i="44" s="1"/>
  <c r="J42" i="40"/>
  <c r="K32" i="26"/>
  <c r="J31" i="26"/>
  <c r="H11" i="26"/>
  <c r="H14" i="26" s="1"/>
  <c r="I8" i="26"/>
  <c r="H59" i="26"/>
  <c r="G46" i="35"/>
  <c r="T56" i="40"/>
  <c r="I26" i="26"/>
  <c r="H36" i="40"/>
  <c r="H34" i="40" s="1"/>
  <c r="K33" i="26"/>
  <c r="J43" i="40"/>
  <c r="J25" i="26"/>
  <c r="I35" i="40"/>
  <c r="F67" i="40"/>
  <c r="F68" i="40" s="1"/>
  <c r="J10" i="26"/>
  <c r="I16" i="40"/>
  <c r="C55" i="36"/>
  <c r="H55" i="44" s="1"/>
  <c r="C55" i="26"/>
  <c r="D55" i="44" s="1"/>
  <c r="H17" i="35"/>
  <c r="D68" i="40"/>
  <c r="D74" i="40"/>
  <c r="E5" i="40" s="1"/>
  <c r="E73" i="40" s="1"/>
  <c r="E74" i="40" s="1"/>
  <c r="F5" i="40" s="1"/>
  <c r="F73" i="40" s="1"/>
  <c r="H57" i="40"/>
  <c r="I47" i="26"/>
  <c r="J44" i="40"/>
  <c r="K34" i="26"/>
  <c r="H46" i="40"/>
  <c r="J29" i="26"/>
  <c r="I39" i="40"/>
  <c r="C13" i="36"/>
  <c r="J21" i="26" l="1"/>
  <c r="I31" i="40"/>
  <c r="K42" i="26"/>
  <c r="J52" i="40"/>
  <c r="M41" i="26"/>
  <c r="L51" i="40"/>
  <c r="K43" i="26"/>
  <c r="J53" i="40"/>
  <c r="J37" i="40"/>
  <c r="K27" i="26"/>
  <c r="J15" i="40"/>
  <c r="K9" i="26"/>
  <c r="J49" i="40"/>
  <c r="K39" i="26"/>
  <c r="K54" i="40"/>
  <c r="L44" i="26"/>
  <c r="J55" i="40"/>
  <c r="K45" i="26"/>
  <c r="I38" i="40"/>
  <c r="J28" i="26"/>
  <c r="K38" i="26"/>
  <c r="J48" i="40"/>
  <c r="K44" i="40"/>
  <c r="L34" i="26"/>
  <c r="K25" i="26"/>
  <c r="J35" i="40"/>
  <c r="K43" i="40"/>
  <c r="L33" i="26"/>
  <c r="J26" i="26"/>
  <c r="I36" i="40"/>
  <c r="I34" i="40" s="1"/>
  <c r="K42" i="40"/>
  <c r="K31" i="26"/>
  <c r="L32" i="26"/>
  <c r="I32" i="40"/>
  <c r="I30" i="40" s="1"/>
  <c r="J22" i="26"/>
  <c r="I20" i="26"/>
  <c r="I11" i="26"/>
  <c r="I14" i="26" s="1"/>
  <c r="I59" i="26"/>
  <c r="J8" i="26"/>
  <c r="J41" i="40"/>
  <c r="F74" i="40"/>
  <c r="G5" i="40" s="1"/>
  <c r="G73" i="40" s="1"/>
  <c r="G74" i="40" s="1"/>
  <c r="H5" i="40" s="1"/>
  <c r="H73" i="40" s="1"/>
  <c r="J16" i="40"/>
  <c r="K10" i="26"/>
  <c r="I24" i="26"/>
  <c r="H46" i="35"/>
  <c r="U56" i="40"/>
  <c r="F53" i="26"/>
  <c r="F56" i="26" s="1"/>
  <c r="H30" i="40"/>
  <c r="N18" i="26"/>
  <c r="K17" i="40"/>
  <c r="L12" i="26"/>
  <c r="J39" i="40"/>
  <c r="K29" i="26"/>
  <c r="I57" i="40"/>
  <c r="J47" i="26"/>
  <c r="I17" i="35"/>
  <c r="J36" i="26"/>
  <c r="J47" i="40"/>
  <c r="K37" i="26"/>
  <c r="AI56" i="40"/>
  <c r="H46" i="36"/>
  <c r="H48" i="26"/>
  <c r="H58" i="26" s="1"/>
  <c r="H60" i="26" s="1"/>
  <c r="L42" i="26" l="1"/>
  <c r="K52" i="40"/>
  <c r="J31" i="40"/>
  <c r="K21" i="26"/>
  <c r="K37" i="40"/>
  <c r="L27" i="26"/>
  <c r="L39" i="26"/>
  <c r="K49" i="40"/>
  <c r="K15" i="40"/>
  <c r="L9" i="26"/>
  <c r="L43" i="26"/>
  <c r="K53" i="40"/>
  <c r="M51" i="40"/>
  <c r="N41" i="26"/>
  <c r="L54" i="40"/>
  <c r="M44" i="26"/>
  <c r="L38" i="26"/>
  <c r="K48" i="40"/>
  <c r="K28" i="26"/>
  <c r="J38" i="40"/>
  <c r="K55" i="40"/>
  <c r="L45" i="26"/>
  <c r="I67" i="40"/>
  <c r="I68" i="40" s="1"/>
  <c r="J46" i="40"/>
  <c r="L42" i="40"/>
  <c r="M32" i="26"/>
  <c r="L31" i="26"/>
  <c r="J36" i="40"/>
  <c r="K26" i="26"/>
  <c r="K24" i="26" s="1"/>
  <c r="J17" i="35"/>
  <c r="M12" i="26"/>
  <c r="L17" i="40"/>
  <c r="H67" i="40"/>
  <c r="H68" i="40" s="1"/>
  <c r="H50" i="26"/>
  <c r="J24" i="26"/>
  <c r="M34" i="26"/>
  <c r="L44" i="40"/>
  <c r="AJ56" i="40"/>
  <c r="I46" i="36"/>
  <c r="K22" i="26"/>
  <c r="J32" i="40"/>
  <c r="J20" i="26"/>
  <c r="K39" i="40"/>
  <c r="L29" i="26"/>
  <c r="K16" i="40"/>
  <c r="L10" i="26"/>
  <c r="J11" i="26"/>
  <c r="J14" i="26" s="1"/>
  <c r="J59" i="26"/>
  <c r="K8" i="26"/>
  <c r="K41" i="40"/>
  <c r="L43" i="40"/>
  <c r="M33" i="26"/>
  <c r="L25" i="26"/>
  <c r="K35" i="40"/>
  <c r="L37" i="26"/>
  <c r="K36" i="26"/>
  <c r="K47" i="40"/>
  <c r="K47" i="26"/>
  <c r="J57" i="40"/>
  <c r="O18" i="26"/>
  <c r="C18" i="26"/>
  <c r="V56" i="40"/>
  <c r="I46" i="35"/>
  <c r="I48" i="26"/>
  <c r="I58" i="26" s="1"/>
  <c r="I60" i="26" s="1"/>
  <c r="K46" i="40" l="1"/>
  <c r="L21" i="26"/>
  <c r="K31" i="40"/>
  <c r="L52" i="40"/>
  <c r="M42" i="26"/>
  <c r="N51" i="40"/>
  <c r="O41" i="26"/>
  <c r="J34" i="40"/>
  <c r="L49" i="40"/>
  <c r="M39" i="26"/>
  <c r="L37" i="40"/>
  <c r="M27" i="26"/>
  <c r="M43" i="26"/>
  <c r="L53" i="40"/>
  <c r="L15" i="40"/>
  <c r="M9" i="26"/>
  <c r="L55" i="40"/>
  <c r="M45" i="26"/>
  <c r="N44" i="26"/>
  <c r="M54" i="40"/>
  <c r="K38" i="40"/>
  <c r="L28" i="26"/>
  <c r="M38" i="26"/>
  <c r="L48" i="40"/>
  <c r="M25" i="26"/>
  <c r="L35" i="40"/>
  <c r="J48" i="26"/>
  <c r="J58" i="26" s="1"/>
  <c r="J60" i="26" s="1"/>
  <c r="D18" i="44"/>
  <c r="H74" i="40"/>
  <c r="I5" i="40" s="1"/>
  <c r="I73" i="40" s="1"/>
  <c r="I74" i="40" s="1"/>
  <c r="J5" i="40" s="1"/>
  <c r="J73" i="40" s="1"/>
  <c r="M43" i="40"/>
  <c r="N33" i="26"/>
  <c r="J30" i="40"/>
  <c r="K17" i="35"/>
  <c r="K11" i="26"/>
  <c r="K14" i="26" s="1"/>
  <c r="L8" i="26"/>
  <c r="K59" i="26"/>
  <c r="L39" i="40"/>
  <c r="M29" i="26"/>
  <c r="K32" i="40"/>
  <c r="K30" i="40" s="1"/>
  <c r="L22" i="26"/>
  <c r="K20" i="26"/>
  <c r="K48" i="26" s="1"/>
  <c r="K58" i="26" s="1"/>
  <c r="H53" i="26"/>
  <c r="H56" i="26" s="1"/>
  <c r="N12" i="26"/>
  <c r="M17" i="40"/>
  <c r="N32" i="26"/>
  <c r="M31" i="26"/>
  <c r="M42" i="40"/>
  <c r="M10" i="26"/>
  <c r="L16" i="40"/>
  <c r="W56" i="40"/>
  <c r="J46" i="35"/>
  <c r="D18" i="35"/>
  <c r="L47" i="26"/>
  <c r="K57" i="40"/>
  <c r="L47" i="40"/>
  <c r="L36" i="26"/>
  <c r="M37" i="26"/>
  <c r="AK56" i="40"/>
  <c r="J46" i="36"/>
  <c r="N34" i="26"/>
  <c r="M44" i="40"/>
  <c r="K36" i="40"/>
  <c r="L26" i="26"/>
  <c r="L41" i="40"/>
  <c r="I50" i="26"/>
  <c r="I53" i="26" s="1"/>
  <c r="I56" i="26" s="1"/>
  <c r="N42" i="26" l="1"/>
  <c r="M52" i="40"/>
  <c r="L24" i="26"/>
  <c r="M21" i="26"/>
  <c r="L31" i="40"/>
  <c r="K34" i="40"/>
  <c r="M37" i="40"/>
  <c r="N27" i="26"/>
  <c r="M15" i="40"/>
  <c r="N9" i="26"/>
  <c r="C41" i="26"/>
  <c r="D41" i="44" s="1"/>
  <c r="D41" i="35"/>
  <c r="O51" i="40"/>
  <c r="C51" i="40" s="1"/>
  <c r="N39" i="26"/>
  <c r="M49" i="40"/>
  <c r="M53" i="40"/>
  <c r="N43" i="26"/>
  <c r="O44" i="26"/>
  <c r="N54" i="40"/>
  <c r="C44" i="26"/>
  <c r="D44" i="44" s="1"/>
  <c r="M28" i="26"/>
  <c r="L38" i="40"/>
  <c r="M55" i="40"/>
  <c r="N45" i="26"/>
  <c r="M48" i="40"/>
  <c r="N38" i="26"/>
  <c r="K60" i="26"/>
  <c r="K67" i="40"/>
  <c r="K68" i="40" s="1"/>
  <c r="N42" i="40"/>
  <c r="O32" i="26"/>
  <c r="N31" i="26"/>
  <c r="K46" i="35"/>
  <c r="X56" i="40"/>
  <c r="M39" i="40"/>
  <c r="N29" i="26"/>
  <c r="L11" i="26"/>
  <c r="L14" i="26" s="1"/>
  <c r="M8" i="26"/>
  <c r="L59" i="26"/>
  <c r="N10" i="26"/>
  <c r="M16" i="40"/>
  <c r="J67" i="40"/>
  <c r="J68" i="40" s="1"/>
  <c r="L46" i="40"/>
  <c r="M41" i="40"/>
  <c r="K50" i="26"/>
  <c r="K53" i="26" s="1"/>
  <c r="K56" i="26" s="1"/>
  <c r="K46" i="36"/>
  <c r="AL56" i="40"/>
  <c r="M36" i="26"/>
  <c r="M47" i="40"/>
  <c r="N37" i="26"/>
  <c r="E18" i="35"/>
  <c r="L36" i="40"/>
  <c r="L34" i="40" s="1"/>
  <c r="M26" i="26"/>
  <c r="L57" i="40"/>
  <c r="M47" i="26"/>
  <c r="O34" i="26"/>
  <c r="N44" i="40"/>
  <c r="N17" i="40"/>
  <c r="O12" i="26"/>
  <c r="M22" i="26"/>
  <c r="L32" i="40"/>
  <c r="L20" i="26"/>
  <c r="L48" i="26" s="1"/>
  <c r="L58" i="26" s="1"/>
  <c r="L17" i="35"/>
  <c r="N43" i="40"/>
  <c r="O33" i="26"/>
  <c r="J50" i="26"/>
  <c r="J53" i="26" s="1"/>
  <c r="J56" i="26" s="1"/>
  <c r="N25" i="26"/>
  <c r="M35" i="40"/>
  <c r="N21" i="26" l="1"/>
  <c r="M31" i="40"/>
  <c r="L30" i="40"/>
  <c r="N52" i="40"/>
  <c r="O42" i="26"/>
  <c r="O9" i="26"/>
  <c r="N15" i="40"/>
  <c r="O43" i="26"/>
  <c r="N53" i="40"/>
  <c r="N37" i="40"/>
  <c r="O27" i="26"/>
  <c r="M24" i="26"/>
  <c r="N49" i="40"/>
  <c r="O39" i="26"/>
  <c r="C39" i="26" s="1"/>
  <c r="D39" i="44" s="1"/>
  <c r="R51" i="40"/>
  <c r="E41" i="35"/>
  <c r="N48" i="40"/>
  <c r="O38" i="26"/>
  <c r="N28" i="26"/>
  <c r="M38" i="40"/>
  <c r="O54" i="40"/>
  <c r="C54" i="40" s="1"/>
  <c r="D44" i="35"/>
  <c r="M46" i="40"/>
  <c r="O45" i="26"/>
  <c r="C45" i="26" s="1"/>
  <c r="D45" i="44" s="1"/>
  <c r="N55" i="40"/>
  <c r="L67" i="40"/>
  <c r="L68" i="40" s="1"/>
  <c r="D34" i="35"/>
  <c r="O44" i="40"/>
  <c r="C44" i="40" s="1"/>
  <c r="C34" i="26"/>
  <c r="D34" i="44" s="1"/>
  <c r="N36" i="26"/>
  <c r="O37" i="26"/>
  <c r="N47" i="40"/>
  <c r="AM56" i="40"/>
  <c r="L46" i="36"/>
  <c r="O29" i="26"/>
  <c r="N39" i="40"/>
  <c r="O42" i="40"/>
  <c r="O31" i="26"/>
  <c r="C31" i="26" s="1"/>
  <c r="D31" i="44" s="1"/>
  <c r="D32" i="35"/>
  <c r="C32" i="26"/>
  <c r="D32" i="44" s="1"/>
  <c r="M57" i="40"/>
  <c r="N47" i="26"/>
  <c r="N26" i="26"/>
  <c r="N24" i="26" s="1"/>
  <c r="M36" i="40"/>
  <c r="M34" i="40" s="1"/>
  <c r="F18" i="35"/>
  <c r="J74" i="40"/>
  <c r="K5" i="40" s="1"/>
  <c r="K73" i="40" s="1"/>
  <c r="K74" i="40" s="1"/>
  <c r="L5" i="40" s="1"/>
  <c r="L73" i="40" s="1"/>
  <c r="L60" i="26"/>
  <c r="L46" i="35"/>
  <c r="Y56" i="40"/>
  <c r="N41" i="40"/>
  <c r="D33" i="35"/>
  <c r="O43" i="40"/>
  <c r="C43" i="40" s="1"/>
  <c r="C33" i="26"/>
  <c r="D33" i="44" s="1"/>
  <c r="O25" i="26"/>
  <c r="C25" i="26" s="1"/>
  <c r="D25" i="44" s="1"/>
  <c r="N35" i="40"/>
  <c r="M17" i="35"/>
  <c r="N22" i="26"/>
  <c r="M32" i="40"/>
  <c r="M20" i="26"/>
  <c r="M48" i="26" s="1"/>
  <c r="M58" i="26" s="1"/>
  <c r="M11" i="26"/>
  <c r="M14" i="26" s="1"/>
  <c r="N8" i="26"/>
  <c r="M59" i="26"/>
  <c r="O17" i="40"/>
  <c r="C17" i="40" s="1"/>
  <c r="D12" i="35"/>
  <c r="C12" i="26"/>
  <c r="D13" i="44" s="1"/>
  <c r="N16" i="40"/>
  <c r="O10" i="26"/>
  <c r="L50" i="26"/>
  <c r="L53" i="26" s="1"/>
  <c r="L56" i="26" s="1"/>
  <c r="O52" i="40" l="1"/>
  <c r="C52" i="40" s="1"/>
  <c r="D42" i="35"/>
  <c r="C42" i="26"/>
  <c r="D42" i="44" s="1"/>
  <c r="O21" i="26"/>
  <c r="N31" i="40"/>
  <c r="S51" i="40"/>
  <c r="F41" i="35"/>
  <c r="D27" i="35"/>
  <c r="O37" i="40"/>
  <c r="C37" i="40" s="1"/>
  <c r="C27" i="26"/>
  <c r="D27" i="44" s="1"/>
  <c r="C43" i="26"/>
  <c r="D43" i="44" s="1"/>
  <c r="D43" i="35"/>
  <c r="O53" i="40"/>
  <c r="C53" i="40" s="1"/>
  <c r="O49" i="40"/>
  <c r="C49" i="40" s="1"/>
  <c r="D39" i="35"/>
  <c r="O15" i="40"/>
  <c r="C15" i="40" s="1"/>
  <c r="D9" i="35"/>
  <c r="C9" i="26"/>
  <c r="D10" i="44" s="1"/>
  <c r="O28" i="26"/>
  <c r="C28" i="26" s="1"/>
  <c r="D28" i="44" s="1"/>
  <c r="N38" i="40"/>
  <c r="R54" i="40"/>
  <c r="E44" i="35"/>
  <c r="D38" i="35"/>
  <c r="O48" i="40"/>
  <c r="C48" i="40" s="1"/>
  <c r="C38" i="26"/>
  <c r="D38" i="44" s="1"/>
  <c r="O55" i="40"/>
  <c r="C55" i="40" s="1"/>
  <c r="D45" i="35"/>
  <c r="M60" i="26"/>
  <c r="L74" i="40"/>
  <c r="M5" i="40" s="1"/>
  <c r="M73" i="40" s="1"/>
  <c r="M50" i="26"/>
  <c r="M53" i="26" s="1"/>
  <c r="M56" i="26" s="1"/>
  <c r="O41" i="40"/>
  <c r="C41" i="40" s="1"/>
  <c r="C42" i="40"/>
  <c r="O47" i="40"/>
  <c r="O46" i="40" s="1"/>
  <c r="O36" i="26"/>
  <c r="C36" i="26" s="1"/>
  <c r="D36" i="44" s="1"/>
  <c r="D37" i="35"/>
  <c r="E12" i="35"/>
  <c r="R17" i="40"/>
  <c r="O22" i="26"/>
  <c r="N32" i="40"/>
  <c r="N30" i="40" s="1"/>
  <c r="N20" i="26"/>
  <c r="N48" i="26" s="1"/>
  <c r="N58" i="26" s="1"/>
  <c r="M46" i="35"/>
  <c r="Z56" i="40"/>
  <c r="G18" i="35"/>
  <c r="D29" i="35"/>
  <c r="O39" i="40"/>
  <c r="C39" i="40" s="1"/>
  <c r="C29" i="26"/>
  <c r="D29" i="44" s="1"/>
  <c r="M46" i="36"/>
  <c r="AN56" i="40"/>
  <c r="M30" i="40"/>
  <c r="R43" i="40"/>
  <c r="E33" i="35"/>
  <c r="R42" i="40"/>
  <c r="E32" i="35"/>
  <c r="D31" i="35"/>
  <c r="O16" i="40"/>
  <c r="D10" i="35"/>
  <c r="C10" i="26"/>
  <c r="D11" i="44" s="1"/>
  <c r="N57" i="40"/>
  <c r="O47" i="26"/>
  <c r="C37" i="26"/>
  <c r="D37" i="44" s="1"/>
  <c r="N11" i="26"/>
  <c r="N14" i="26" s="1"/>
  <c r="N59" i="26"/>
  <c r="O8" i="26"/>
  <c r="N17" i="35"/>
  <c r="O35" i="40"/>
  <c r="D25" i="35"/>
  <c r="N36" i="40"/>
  <c r="N34" i="40" s="1"/>
  <c r="O26" i="26"/>
  <c r="O24" i="26" s="1"/>
  <c r="C24" i="26" s="1"/>
  <c r="D24" i="44" s="1"/>
  <c r="N46" i="40"/>
  <c r="R44" i="40"/>
  <c r="E34" i="35"/>
  <c r="C21" i="26" l="1"/>
  <c r="D21" i="44" s="1"/>
  <c r="O31" i="40"/>
  <c r="C31" i="40" s="1"/>
  <c r="D21" i="35"/>
  <c r="R52" i="40"/>
  <c r="E42" i="35"/>
  <c r="E9" i="35"/>
  <c r="R15" i="40"/>
  <c r="E39" i="35"/>
  <c r="R49" i="40"/>
  <c r="R37" i="40"/>
  <c r="E27" i="35"/>
  <c r="G41" i="35"/>
  <c r="T51" i="40"/>
  <c r="R53" i="40"/>
  <c r="E43" i="35"/>
  <c r="E45" i="35"/>
  <c r="R55" i="40"/>
  <c r="C47" i="40"/>
  <c r="E38" i="35"/>
  <c r="R48" i="40"/>
  <c r="N67" i="40"/>
  <c r="N68" i="40" s="1"/>
  <c r="F44" i="35"/>
  <c r="S54" i="40"/>
  <c r="O38" i="40"/>
  <c r="C38" i="40" s="1"/>
  <c r="D28" i="35"/>
  <c r="N60" i="26"/>
  <c r="N50" i="26"/>
  <c r="N53" i="26" s="1"/>
  <c r="N56" i="26" s="1"/>
  <c r="O11" i="26"/>
  <c r="O14" i="26" s="1"/>
  <c r="O59" i="26"/>
  <c r="D8" i="35"/>
  <c r="C8" i="26"/>
  <c r="D26" i="35"/>
  <c r="O36" i="40"/>
  <c r="C36" i="40" s="1"/>
  <c r="C26" i="26"/>
  <c r="D26" i="44" s="1"/>
  <c r="E25" i="35"/>
  <c r="R35" i="40"/>
  <c r="D24" i="35"/>
  <c r="S42" i="40"/>
  <c r="E31" i="35"/>
  <c r="F32" i="35"/>
  <c r="H18" i="35"/>
  <c r="N46" i="35"/>
  <c r="AA56" i="40"/>
  <c r="D36" i="35"/>
  <c r="R47" i="40"/>
  <c r="E37" i="35"/>
  <c r="D22" i="35"/>
  <c r="O32" i="40"/>
  <c r="C22" i="26"/>
  <c r="D22" i="44" s="1"/>
  <c r="O20" i="26"/>
  <c r="R41" i="40"/>
  <c r="R39" i="40"/>
  <c r="E29" i="35"/>
  <c r="D47" i="35"/>
  <c r="O57" i="40"/>
  <c r="C57" i="40" s="1"/>
  <c r="C47" i="26"/>
  <c r="D47" i="44" s="1"/>
  <c r="F33" i="35"/>
  <c r="S43" i="40"/>
  <c r="M67" i="40"/>
  <c r="S44" i="40"/>
  <c r="F34" i="35"/>
  <c r="C35" i="40"/>
  <c r="R16" i="40"/>
  <c r="E10" i="35"/>
  <c r="O17" i="35"/>
  <c r="C16" i="40"/>
  <c r="AO56" i="40"/>
  <c r="N46" i="36"/>
  <c r="F12" i="35"/>
  <c r="S17" i="40"/>
  <c r="C46" i="40"/>
  <c r="F42" i="35" l="1"/>
  <c r="S52" i="40"/>
  <c r="E21" i="35"/>
  <c r="R31" i="40"/>
  <c r="S37" i="40"/>
  <c r="F27" i="35"/>
  <c r="S53" i="40"/>
  <c r="F43" i="35"/>
  <c r="F39" i="35"/>
  <c r="S49" i="40"/>
  <c r="U51" i="40"/>
  <c r="H41" i="35"/>
  <c r="F9" i="35"/>
  <c r="S15" i="40"/>
  <c r="R38" i="40"/>
  <c r="E28" i="35"/>
  <c r="S55" i="40"/>
  <c r="F45" i="35"/>
  <c r="S48" i="40"/>
  <c r="F38" i="35"/>
  <c r="O34" i="40"/>
  <c r="C34" i="40" s="1"/>
  <c r="G44" i="35"/>
  <c r="T54" i="40"/>
  <c r="T17" i="40"/>
  <c r="G12" i="35"/>
  <c r="T44" i="40"/>
  <c r="G34" i="35"/>
  <c r="O30" i="40"/>
  <c r="C32" i="40"/>
  <c r="F37" i="35"/>
  <c r="S47" i="40"/>
  <c r="E36" i="35"/>
  <c r="AB56" i="40"/>
  <c r="O46" i="35"/>
  <c r="S41" i="40"/>
  <c r="C11" i="26"/>
  <c r="D9" i="44"/>
  <c r="C59" i="26"/>
  <c r="F25" i="35"/>
  <c r="S35" i="40"/>
  <c r="G33" i="35"/>
  <c r="T43" i="40"/>
  <c r="R57" i="40"/>
  <c r="E47" i="35"/>
  <c r="R32" i="40"/>
  <c r="E22" i="35"/>
  <c r="D20" i="35"/>
  <c r="R46" i="40"/>
  <c r="D11" i="35"/>
  <c r="D14" i="35" s="1"/>
  <c r="D59" i="35"/>
  <c r="E8" i="35"/>
  <c r="O46" i="36"/>
  <c r="AP56" i="40"/>
  <c r="D17" i="36"/>
  <c r="C17" i="35"/>
  <c r="S16" i="40"/>
  <c r="F10" i="35"/>
  <c r="M68" i="40"/>
  <c r="M74" i="40"/>
  <c r="N5" i="40" s="1"/>
  <c r="N73" i="40" s="1"/>
  <c r="N74" i="40" s="1"/>
  <c r="O5" i="40" s="1"/>
  <c r="O73" i="40" s="1"/>
  <c r="F29" i="35"/>
  <c r="S39" i="40"/>
  <c r="O48" i="26"/>
  <c r="O58" i="26" s="1"/>
  <c r="C58" i="26" s="1"/>
  <c r="D58" i="44" s="1"/>
  <c r="C20" i="26"/>
  <c r="I18" i="35"/>
  <c r="F31" i="35"/>
  <c r="G32" i="35"/>
  <c r="T42" i="40"/>
  <c r="R36" i="40"/>
  <c r="R34" i="40" s="1"/>
  <c r="E26" i="35"/>
  <c r="E24" i="35" s="1"/>
  <c r="F21" i="35" l="1"/>
  <c r="S31" i="40"/>
  <c r="T52" i="40"/>
  <c r="G42" i="35"/>
  <c r="G39" i="35"/>
  <c r="T49" i="40"/>
  <c r="T53" i="40"/>
  <c r="G43" i="35"/>
  <c r="G27" i="35"/>
  <c r="T37" i="40"/>
  <c r="G9" i="35"/>
  <c r="T15" i="40"/>
  <c r="V51" i="40"/>
  <c r="I41" i="35"/>
  <c r="U54" i="40"/>
  <c r="H44" i="35"/>
  <c r="T55" i="40"/>
  <c r="G45" i="35"/>
  <c r="S38" i="40"/>
  <c r="F28" i="35"/>
  <c r="G38" i="35"/>
  <c r="T48" i="40"/>
  <c r="S46" i="40"/>
  <c r="O60" i="26"/>
  <c r="U42" i="40"/>
  <c r="G31" i="35"/>
  <c r="H32" i="35"/>
  <c r="D59" i="44"/>
  <c r="C60" i="26"/>
  <c r="D60" i="44" s="1"/>
  <c r="O67" i="40"/>
  <c r="O68" i="40" s="1"/>
  <c r="C68" i="40" s="1"/>
  <c r="C30" i="40"/>
  <c r="G29" i="35"/>
  <c r="T39" i="40"/>
  <c r="F17" i="44"/>
  <c r="AQ56" i="40"/>
  <c r="AE56" i="40" s="1"/>
  <c r="C46" i="36"/>
  <c r="H46" i="44" s="1"/>
  <c r="R30" i="40"/>
  <c r="E10" i="44"/>
  <c r="E13" i="44"/>
  <c r="E11" i="44"/>
  <c r="S32" i="40"/>
  <c r="S30" i="40" s="1"/>
  <c r="F22" i="35"/>
  <c r="E20" i="35"/>
  <c r="E48" i="35" s="1"/>
  <c r="E58" i="35" s="1"/>
  <c r="H12" i="35"/>
  <c r="U17" i="40"/>
  <c r="D20" i="44"/>
  <c r="C48" i="26"/>
  <c r="D48" i="44" s="1"/>
  <c r="G10" i="35"/>
  <c r="T16" i="40"/>
  <c r="D48" i="35"/>
  <c r="D58" i="35" s="1"/>
  <c r="C14" i="26"/>
  <c r="D12" i="44"/>
  <c r="AC56" i="40"/>
  <c r="Q56" i="40" s="1"/>
  <c r="C46" i="35"/>
  <c r="F46" i="44" s="1"/>
  <c r="T47" i="40"/>
  <c r="G37" i="35"/>
  <c r="F36" i="35"/>
  <c r="U44" i="40"/>
  <c r="H34" i="35"/>
  <c r="O50" i="26"/>
  <c r="E11" i="35"/>
  <c r="E14" i="35" s="1"/>
  <c r="E59" i="35"/>
  <c r="F8" i="35"/>
  <c r="S57" i="40"/>
  <c r="F47" i="35"/>
  <c r="F26" i="35"/>
  <c r="F24" i="35" s="1"/>
  <c r="S36" i="40"/>
  <c r="T41" i="40"/>
  <c r="J18" i="35"/>
  <c r="E17" i="36"/>
  <c r="H33" i="35"/>
  <c r="U43" i="40"/>
  <c r="T35" i="40"/>
  <c r="G25" i="35"/>
  <c r="T31" i="40" l="1"/>
  <c r="G21" i="35"/>
  <c r="U52" i="40"/>
  <c r="H42" i="35"/>
  <c r="H9" i="35"/>
  <c r="U15" i="40"/>
  <c r="S34" i="40"/>
  <c r="H27" i="35"/>
  <c r="U37" i="40"/>
  <c r="H43" i="35"/>
  <c r="U53" i="40"/>
  <c r="J41" i="35"/>
  <c r="W51" i="40"/>
  <c r="H39" i="35"/>
  <c r="U49" i="40"/>
  <c r="U48" i="40"/>
  <c r="H38" i="35"/>
  <c r="G28" i="35"/>
  <c r="T38" i="40"/>
  <c r="T34" i="40" s="1"/>
  <c r="I44" i="35"/>
  <c r="V54" i="40"/>
  <c r="H45" i="35"/>
  <c r="U55" i="40"/>
  <c r="E50" i="35"/>
  <c r="E53" i="35" s="1"/>
  <c r="E56" i="35" s="1"/>
  <c r="D50" i="35"/>
  <c r="D53" i="35" s="1"/>
  <c r="D56" i="35" s="1"/>
  <c r="E60" i="35"/>
  <c r="S67" i="40"/>
  <c r="S68" i="40" s="1"/>
  <c r="K18" i="35"/>
  <c r="V44" i="40"/>
  <c r="I34" i="35"/>
  <c r="H37" i="35"/>
  <c r="G36" i="35"/>
  <c r="U47" i="40"/>
  <c r="U46" i="40" s="1"/>
  <c r="H29" i="35"/>
  <c r="U39" i="40"/>
  <c r="U41" i="40"/>
  <c r="T46" i="40"/>
  <c r="T32" i="40"/>
  <c r="G22" i="35"/>
  <c r="F20" i="35"/>
  <c r="F48" i="35" s="1"/>
  <c r="F58" i="35" s="1"/>
  <c r="D60" i="35"/>
  <c r="V43" i="40"/>
  <c r="I33" i="35"/>
  <c r="F11" i="35"/>
  <c r="F14" i="35" s="1"/>
  <c r="G8" i="35"/>
  <c r="F59" i="35"/>
  <c r="U35" i="40"/>
  <c r="H25" i="35"/>
  <c r="F17" i="36"/>
  <c r="O74" i="40"/>
  <c r="G47" i="35"/>
  <c r="T57" i="40"/>
  <c r="D14" i="44"/>
  <c r="C50" i="26"/>
  <c r="G26" i="35"/>
  <c r="T36" i="40"/>
  <c r="O53" i="26"/>
  <c r="O56" i="26" s="1"/>
  <c r="C51" i="26"/>
  <c r="D51" i="44" s="1"/>
  <c r="H10" i="35"/>
  <c r="U16" i="40"/>
  <c r="V17" i="40"/>
  <c r="I12" i="35"/>
  <c r="R67" i="40"/>
  <c r="I32" i="35"/>
  <c r="H31" i="35"/>
  <c r="V42" i="40"/>
  <c r="V52" i="40" l="1"/>
  <c r="I42" i="35"/>
  <c r="U31" i="40"/>
  <c r="H21" i="35"/>
  <c r="V53" i="40"/>
  <c r="I43" i="35"/>
  <c r="I39" i="35"/>
  <c r="V49" i="40"/>
  <c r="V37" i="40"/>
  <c r="I27" i="35"/>
  <c r="X51" i="40"/>
  <c r="K41" i="35"/>
  <c r="I9" i="35"/>
  <c r="V15" i="40"/>
  <c r="J44" i="35"/>
  <c r="W54" i="40"/>
  <c r="U38" i="40"/>
  <c r="H28" i="35"/>
  <c r="V48" i="40"/>
  <c r="I38" i="35"/>
  <c r="I45" i="35"/>
  <c r="V55" i="40"/>
  <c r="F60" i="35"/>
  <c r="F50" i="35"/>
  <c r="F53" i="35" s="1"/>
  <c r="F56" i="35" s="1"/>
  <c r="J12" i="35"/>
  <c r="W17" i="40"/>
  <c r="U36" i="40"/>
  <c r="U34" i="40" s="1"/>
  <c r="H26" i="35"/>
  <c r="G17" i="36"/>
  <c r="V35" i="40"/>
  <c r="I25" i="35"/>
  <c r="G11" i="35"/>
  <c r="G14" i="35" s="1"/>
  <c r="H8" i="35"/>
  <c r="G59" i="35"/>
  <c r="W43" i="40"/>
  <c r="J33" i="35"/>
  <c r="J34" i="35"/>
  <c r="W44" i="40"/>
  <c r="R68" i="40"/>
  <c r="L18" i="35"/>
  <c r="J32" i="35"/>
  <c r="W42" i="40"/>
  <c r="I31" i="35"/>
  <c r="C53" i="26"/>
  <c r="D50" i="44"/>
  <c r="U32" i="40"/>
  <c r="H22" i="35"/>
  <c r="G20" i="35"/>
  <c r="V41" i="40"/>
  <c r="G24" i="35"/>
  <c r="U57" i="40"/>
  <c r="H47" i="35"/>
  <c r="V16" i="40"/>
  <c r="I10" i="35"/>
  <c r="C74" i="40"/>
  <c r="R73" i="40"/>
  <c r="R5" i="40"/>
  <c r="T30" i="40"/>
  <c r="I29" i="35"/>
  <c r="V39" i="40"/>
  <c r="V47" i="40"/>
  <c r="H36" i="35"/>
  <c r="I37" i="35"/>
  <c r="U30" i="40" l="1"/>
  <c r="U67" i="40" s="1"/>
  <c r="U68" i="40" s="1"/>
  <c r="J42" i="35"/>
  <c r="W52" i="40"/>
  <c r="V31" i="40"/>
  <c r="I21" i="35"/>
  <c r="W37" i="40"/>
  <c r="J27" i="35"/>
  <c r="W49" i="40"/>
  <c r="J39" i="35"/>
  <c r="W53" i="40"/>
  <c r="J43" i="35"/>
  <c r="W15" i="40"/>
  <c r="J9" i="35"/>
  <c r="Y51" i="40"/>
  <c r="L41" i="35"/>
  <c r="W41" i="40"/>
  <c r="W55" i="40"/>
  <c r="J45" i="35"/>
  <c r="X54" i="40"/>
  <c r="K44" i="35"/>
  <c r="V38" i="40"/>
  <c r="I28" i="35"/>
  <c r="J38" i="35"/>
  <c r="W48" i="40"/>
  <c r="M18" i="35"/>
  <c r="K34" i="35"/>
  <c r="X44" i="40"/>
  <c r="J25" i="35"/>
  <c r="W35" i="40"/>
  <c r="I26" i="35"/>
  <c r="V36" i="40"/>
  <c r="X17" i="40"/>
  <c r="K12" i="35"/>
  <c r="V32" i="40"/>
  <c r="I22" i="35"/>
  <c r="H20" i="35"/>
  <c r="C56" i="26"/>
  <c r="D53" i="44"/>
  <c r="H11" i="35"/>
  <c r="H14" i="35" s="1"/>
  <c r="H59" i="35"/>
  <c r="I8" i="35"/>
  <c r="W47" i="40"/>
  <c r="W46" i="40" s="1"/>
  <c r="J37" i="35"/>
  <c r="I36" i="35"/>
  <c r="T67" i="40"/>
  <c r="V46" i="40"/>
  <c r="J31" i="35"/>
  <c r="K32" i="35"/>
  <c r="X42" i="40"/>
  <c r="X43" i="40"/>
  <c r="K33" i="35"/>
  <c r="H17" i="36"/>
  <c r="J29" i="35"/>
  <c r="W39" i="40"/>
  <c r="I47" i="35"/>
  <c r="V57" i="40"/>
  <c r="G48" i="35"/>
  <c r="G58" i="35" s="1"/>
  <c r="G60" i="35" s="1"/>
  <c r="R74" i="40"/>
  <c r="S5" i="40" s="1"/>
  <c r="S73" i="40" s="1"/>
  <c r="S74" i="40" s="1"/>
  <c r="T5" i="40" s="1"/>
  <c r="T73" i="40" s="1"/>
  <c r="Q73" i="40"/>
  <c r="W16" i="40"/>
  <c r="J10" i="35"/>
  <c r="H24" i="35"/>
  <c r="W31" i="40" l="1"/>
  <c r="J21" i="35"/>
  <c r="K42" i="35"/>
  <c r="X52" i="40"/>
  <c r="K9" i="35"/>
  <c r="X15" i="40"/>
  <c r="K43" i="35"/>
  <c r="X53" i="40"/>
  <c r="X49" i="40"/>
  <c r="K39" i="35"/>
  <c r="V34" i="40"/>
  <c r="Z51" i="40"/>
  <c r="M41" i="35"/>
  <c r="X37" i="40"/>
  <c r="K27" i="35"/>
  <c r="L44" i="35"/>
  <c r="Y54" i="40"/>
  <c r="K45" i="35"/>
  <c r="X55" i="40"/>
  <c r="X48" i="40"/>
  <c r="K38" i="35"/>
  <c r="H48" i="35"/>
  <c r="H58" i="35" s="1"/>
  <c r="H60" i="35" s="1"/>
  <c r="W38" i="40"/>
  <c r="J28" i="35"/>
  <c r="G50" i="35"/>
  <c r="G53" i="35" s="1"/>
  <c r="G56" i="35" s="1"/>
  <c r="T74" i="40"/>
  <c r="U5" i="40" s="1"/>
  <c r="U73" i="40" s="1"/>
  <c r="U74" i="40" s="1"/>
  <c r="V5" i="40" s="1"/>
  <c r="V73" i="40" s="1"/>
  <c r="I17" i="36"/>
  <c r="L34" i="35"/>
  <c r="Y44" i="40"/>
  <c r="J47" i="35"/>
  <c r="W57" i="40"/>
  <c r="K31" i="35"/>
  <c r="L32" i="35"/>
  <c r="Y42" i="40"/>
  <c r="J22" i="35"/>
  <c r="W32" i="40"/>
  <c r="W30" i="40" s="1"/>
  <c r="I20" i="35"/>
  <c r="K25" i="35"/>
  <c r="X35" i="40"/>
  <c r="X39" i="40"/>
  <c r="K29" i="35"/>
  <c r="X41" i="40"/>
  <c r="K10" i="35"/>
  <c r="X16" i="40"/>
  <c r="X47" i="40"/>
  <c r="J36" i="35"/>
  <c r="K37" i="35"/>
  <c r="V30" i="40"/>
  <c r="J26" i="35"/>
  <c r="W36" i="40"/>
  <c r="L33" i="35"/>
  <c r="Y43" i="40"/>
  <c r="T68" i="40"/>
  <c r="I11" i="35"/>
  <c r="I14" i="35" s="1"/>
  <c r="J8" i="35"/>
  <c r="I59" i="35"/>
  <c r="C54" i="35"/>
  <c r="F54" i="44" s="1"/>
  <c r="D56" i="44"/>
  <c r="Y17" i="40"/>
  <c r="L12" i="35"/>
  <c r="I24" i="35"/>
  <c r="N18" i="35"/>
  <c r="Y52" i="40" l="1"/>
  <c r="L42" i="35"/>
  <c r="X31" i="40"/>
  <c r="K21" i="35"/>
  <c r="Y49" i="40"/>
  <c r="L39" i="35"/>
  <c r="L27" i="35"/>
  <c r="Y37" i="40"/>
  <c r="W34" i="40"/>
  <c r="W67" i="40" s="1"/>
  <c r="W68" i="40" s="1"/>
  <c r="AA51" i="40"/>
  <c r="N41" i="35"/>
  <c r="Y53" i="40"/>
  <c r="L43" i="35"/>
  <c r="Y15" i="40"/>
  <c r="L9" i="35"/>
  <c r="H50" i="35"/>
  <c r="H53" i="35" s="1"/>
  <c r="H56" i="35" s="1"/>
  <c r="Z54" i="40"/>
  <c r="M44" i="35"/>
  <c r="X38" i="40"/>
  <c r="K28" i="35"/>
  <c r="Y48" i="40"/>
  <c r="L38" i="35"/>
  <c r="Y55" i="40"/>
  <c r="L45" i="35"/>
  <c r="V67" i="40"/>
  <c r="L25" i="35"/>
  <c r="Y35" i="40"/>
  <c r="I48" i="35"/>
  <c r="I58" i="35" s="1"/>
  <c r="I60" i="35" s="1"/>
  <c r="Y41" i="40"/>
  <c r="Z17" i="40"/>
  <c r="M12" i="35"/>
  <c r="X46" i="40"/>
  <c r="O18" i="35"/>
  <c r="J11" i="35"/>
  <c r="J14" i="35" s="1"/>
  <c r="K8" i="35"/>
  <c r="J59" i="35"/>
  <c r="Y47" i="40"/>
  <c r="Y46" i="40" s="1"/>
  <c r="L37" i="35"/>
  <c r="K36" i="35"/>
  <c r="L10" i="35"/>
  <c r="Y16" i="40"/>
  <c r="L29" i="35"/>
  <c r="Y39" i="40"/>
  <c r="M32" i="35"/>
  <c r="Z42" i="40"/>
  <c r="L31" i="35"/>
  <c r="K47" i="35"/>
  <c r="X57" i="40"/>
  <c r="Z44" i="40"/>
  <c r="M34" i="35"/>
  <c r="M33" i="35"/>
  <c r="Z43" i="40"/>
  <c r="X36" i="40"/>
  <c r="K26" i="35"/>
  <c r="J24" i="35"/>
  <c r="X32" i="40"/>
  <c r="K22" i="35"/>
  <c r="J20" i="35"/>
  <c r="J17" i="36"/>
  <c r="Y31" i="40" l="1"/>
  <c r="L21" i="35"/>
  <c r="M42" i="35"/>
  <c r="Z52" i="40"/>
  <c r="X34" i="40"/>
  <c r="M9" i="35"/>
  <c r="Z15" i="40"/>
  <c r="Z37" i="40"/>
  <c r="M27" i="35"/>
  <c r="K24" i="35"/>
  <c r="M39" i="35"/>
  <c r="Z49" i="40"/>
  <c r="M43" i="35"/>
  <c r="Z53" i="40"/>
  <c r="AB51" i="40"/>
  <c r="O41" i="35"/>
  <c r="Z55" i="40"/>
  <c r="M45" i="35"/>
  <c r="M38" i="35"/>
  <c r="Z48" i="40"/>
  <c r="L28" i="35"/>
  <c r="Y38" i="40"/>
  <c r="AA54" i="40"/>
  <c r="N44" i="35"/>
  <c r="I50" i="35"/>
  <c r="I53" i="35" s="1"/>
  <c r="I56" i="35" s="1"/>
  <c r="M31" i="35"/>
  <c r="AA42" i="40"/>
  <c r="N32" i="35"/>
  <c r="M37" i="35"/>
  <c r="Z47" i="40"/>
  <c r="L36" i="35"/>
  <c r="X30" i="40"/>
  <c r="Z39" i="40"/>
  <c r="M29" i="35"/>
  <c r="AA17" i="40"/>
  <c r="N12" i="35"/>
  <c r="D18" i="36"/>
  <c r="C18" i="35"/>
  <c r="K17" i="36"/>
  <c r="Y32" i="40"/>
  <c r="Y30" i="40" s="1"/>
  <c r="L22" i="35"/>
  <c r="K20" i="35"/>
  <c r="K48" i="35" s="1"/>
  <c r="K58" i="35" s="1"/>
  <c r="L26" i="35"/>
  <c r="L24" i="35" s="1"/>
  <c r="Y36" i="40"/>
  <c r="Z35" i="40"/>
  <c r="M25" i="35"/>
  <c r="J48" i="35"/>
  <c r="J58" i="35" s="1"/>
  <c r="J60" i="35" s="1"/>
  <c r="N33" i="35"/>
  <c r="AA43" i="40"/>
  <c r="AA44" i="40"/>
  <c r="N34" i="35"/>
  <c r="Y57" i="40"/>
  <c r="L47" i="35"/>
  <c r="Z41" i="40"/>
  <c r="Z16" i="40"/>
  <c r="M10" i="35"/>
  <c r="K11" i="35"/>
  <c r="K14" i="35" s="1"/>
  <c r="K59" i="35"/>
  <c r="L8" i="35"/>
  <c r="Y34" i="40"/>
  <c r="V68" i="40"/>
  <c r="V74" i="40"/>
  <c r="W5" i="40" s="1"/>
  <c r="W73" i="40" s="1"/>
  <c r="W74" i="40" s="1"/>
  <c r="X5" i="40" s="1"/>
  <c r="X73" i="40" s="1"/>
  <c r="AA52" i="40" l="1"/>
  <c r="N42" i="35"/>
  <c r="Z31" i="40"/>
  <c r="M21" i="35"/>
  <c r="N43" i="35"/>
  <c r="AA53" i="40"/>
  <c r="N39" i="35"/>
  <c r="AA49" i="40"/>
  <c r="N27" i="35"/>
  <c r="AA37" i="40"/>
  <c r="Z46" i="40"/>
  <c r="AC51" i="40"/>
  <c r="Q51" i="40" s="1"/>
  <c r="C41" i="35"/>
  <c r="F41" i="44" s="1"/>
  <c r="D41" i="36"/>
  <c r="AA15" i="40"/>
  <c r="N9" i="35"/>
  <c r="M28" i="35"/>
  <c r="Z38" i="40"/>
  <c r="O44" i="35"/>
  <c r="AB54" i="40"/>
  <c r="N38" i="35"/>
  <c r="AA48" i="40"/>
  <c r="AA55" i="40"/>
  <c r="N45" i="35"/>
  <c r="Y67" i="40"/>
  <c r="Y68" i="40" s="1"/>
  <c r="K50" i="35"/>
  <c r="K53" i="35" s="1"/>
  <c r="K56" i="35" s="1"/>
  <c r="K60" i="35"/>
  <c r="L17" i="36"/>
  <c r="AA16" i="40"/>
  <c r="N10" i="35"/>
  <c r="E18" i="36"/>
  <c r="X67" i="40"/>
  <c r="X74" i="40" s="1"/>
  <c r="Y5" i="40" s="1"/>
  <c r="Y73" i="40" s="1"/>
  <c r="O32" i="35"/>
  <c r="AB42" i="40"/>
  <c r="N31" i="35"/>
  <c r="AA47" i="40"/>
  <c r="M36" i="35"/>
  <c r="N37" i="35"/>
  <c r="Z57" i="40"/>
  <c r="M47" i="35"/>
  <c r="J50" i="35"/>
  <c r="Z32" i="40"/>
  <c r="M22" i="35"/>
  <c r="L20" i="35"/>
  <c r="L48" i="35" s="1"/>
  <c r="L58" i="35" s="1"/>
  <c r="AB17" i="40"/>
  <c r="O12" i="35"/>
  <c r="N29" i="35"/>
  <c r="AA39" i="40"/>
  <c r="AA41" i="40"/>
  <c r="AB44" i="40"/>
  <c r="O34" i="35"/>
  <c r="N25" i="35"/>
  <c r="AA35" i="40"/>
  <c r="L11" i="35"/>
  <c r="L14" i="35" s="1"/>
  <c r="L59" i="35"/>
  <c r="M8" i="35"/>
  <c r="O33" i="35"/>
  <c r="AB43" i="40"/>
  <c r="M26" i="35"/>
  <c r="M24" i="35" s="1"/>
  <c r="Z36" i="40"/>
  <c r="F18" i="44"/>
  <c r="Y74" i="40" l="1"/>
  <c r="Z5" i="40" s="1"/>
  <c r="Z73" i="40" s="1"/>
  <c r="N21" i="35"/>
  <c r="AA31" i="40"/>
  <c r="AB52" i="40"/>
  <c r="O42" i="35"/>
  <c r="C42" i="35" s="1"/>
  <c r="F42" i="44" s="1"/>
  <c r="Z34" i="40"/>
  <c r="AB15" i="40"/>
  <c r="O9" i="35"/>
  <c r="C9" i="35" s="1"/>
  <c r="F10" i="44" s="1"/>
  <c r="AA46" i="40"/>
  <c r="AB37" i="40"/>
  <c r="O27" i="35"/>
  <c r="AF51" i="40"/>
  <c r="E41" i="36"/>
  <c r="O39" i="35"/>
  <c r="AB49" i="40"/>
  <c r="O43" i="35"/>
  <c r="AB53" i="40"/>
  <c r="AB55" i="40"/>
  <c r="O45" i="35"/>
  <c r="C45" i="35"/>
  <c r="F45" i="44" s="1"/>
  <c r="N28" i="35"/>
  <c r="AA38" i="40"/>
  <c r="D44" i="36"/>
  <c r="AC54" i="40"/>
  <c r="Q54" i="40" s="1"/>
  <c r="AB48" i="40"/>
  <c r="O38" i="35"/>
  <c r="C44" i="35"/>
  <c r="F44" i="44" s="1"/>
  <c r="L50" i="35"/>
  <c r="L53" i="35" s="1"/>
  <c r="L56" i="35" s="1"/>
  <c r="L60" i="35"/>
  <c r="O29" i="35"/>
  <c r="AB39" i="40"/>
  <c r="D32" i="36"/>
  <c r="O31" i="35"/>
  <c r="C31" i="35" s="1"/>
  <c r="F31" i="44" s="1"/>
  <c r="AC42" i="40"/>
  <c r="C32" i="35"/>
  <c r="F32" i="44" s="1"/>
  <c r="D12" i="36"/>
  <c r="AC17" i="40"/>
  <c r="Q17" i="40" s="1"/>
  <c r="C12" i="35"/>
  <c r="F13" i="44" s="1"/>
  <c r="X68" i="40"/>
  <c r="O10" i="35"/>
  <c r="AB16" i="40"/>
  <c r="M17" i="36"/>
  <c r="M11" i="35"/>
  <c r="M14" i="35" s="1"/>
  <c r="M59" i="35"/>
  <c r="N8" i="35"/>
  <c r="O25" i="35"/>
  <c r="AB35" i="40"/>
  <c r="N22" i="35"/>
  <c r="AA32" i="40"/>
  <c r="AA30" i="40" s="1"/>
  <c r="M20" i="35"/>
  <c r="M48" i="35" s="1"/>
  <c r="M58" i="35" s="1"/>
  <c r="AB47" i="40"/>
  <c r="N36" i="35"/>
  <c r="O37" i="35"/>
  <c r="J53" i="35"/>
  <c r="J56" i="35" s="1"/>
  <c r="AA36" i="40"/>
  <c r="AA34" i="40" s="1"/>
  <c r="N26" i="35"/>
  <c r="D33" i="36"/>
  <c r="AC43" i="40"/>
  <c r="Q43" i="40" s="1"/>
  <c r="C33" i="35"/>
  <c r="F33" i="44" s="1"/>
  <c r="D34" i="36"/>
  <c r="AC44" i="40"/>
  <c r="Q44" i="40" s="1"/>
  <c r="C34" i="35"/>
  <c r="F34" i="44" s="1"/>
  <c r="Z30" i="40"/>
  <c r="AA57" i="40"/>
  <c r="N47" i="35"/>
  <c r="AB41" i="40"/>
  <c r="F18" i="36"/>
  <c r="N24" i="35" l="1"/>
  <c r="D42" i="36"/>
  <c r="AC52" i="40"/>
  <c r="Q52" i="40" s="1"/>
  <c r="AB31" i="40"/>
  <c r="O21" i="35"/>
  <c r="C21" i="35"/>
  <c r="F21" i="44" s="1"/>
  <c r="D39" i="36"/>
  <c r="AC49" i="40"/>
  <c r="Q49" i="40" s="1"/>
  <c r="D27" i="36"/>
  <c r="AC37" i="40"/>
  <c r="Q37" i="40" s="1"/>
  <c r="F41" i="36"/>
  <c r="AG51" i="40"/>
  <c r="D9" i="36"/>
  <c r="AC15" i="40"/>
  <c r="Q15" i="40" s="1"/>
  <c r="C27" i="35"/>
  <c r="F27" i="44" s="1"/>
  <c r="AC53" i="40"/>
  <c r="Q53" i="40" s="1"/>
  <c r="D43" i="36"/>
  <c r="C43" i="35"/>
  <c r="F43" i="44" s="1"/>
  <c r="C39" i="35"/>
  <c r="F39" i="44" s="1"/>
  <c r="AF54" i="40"/>
  <c r="E44" i="36"/>
  <c r="AB46" i="40"/>
  <c r="O28" i="35"/>
  <c r="C28" i="35" s="1"/>
  <c r="F28" i="44" s="1"/>
  <c r="AB38" i="40"/>
  <c r="AC55" i="40"/>
  <c r="Q55" i="40" s="1"/>
  <c r="D45" i="36"/>
  <c r="AC48" i="40"/>
  <c r="Q48" i="40" s="1"/>
  <c r="D38" i="36"/>
  <c r="C38" i="35"/>
  <c r="F38" i="44" s="1"/>
  <c r="M60" i="35"/>
  <c r="AA67" i="40"/>
  <c r="AA68" i="40" s="1"/>
  <c r="AF17" i="40"/>
  <c r="E12" i="36"/>
  <c r="O22" i="35"/>
  <c r="AB32" i="40"/>
  <c r="AB30" i="40" s="1"/>
  <c r="N20" i="35"/>
  <c r="N48" i="35" s="1"/>
  <c r="N58" i="35" s="1"/>
  <c r="O8" i="35"/>
  <c r="N59" i="35"/>
  <c r="N11" i="35"/>
  <c r="N14" i="35" s="1"/>
  <c r="N17" i="36"/>
  <c r="AC41" i="40"/>
  <c r="Q41" i="40" s="1"/>
  <c r="Q42" i="40"/>
  <c r="D29" i="36"/>
  <c r="AC39" i="40"/>
  <c r="Q39" i="40" s="1"/>
  <c r="C29" i="35"/>
  <c r="F29" i="44" s="1"/>
  <c r="E34" i="36"/>
  <c r="AF44" i="40"/>
  <c r="AF43" i="40"/>
  <c r="E33" i="36"/>
  <c r="O36" i="35"/>
  <c r="C36" i="35" s="1"/>
  <c r="F36" i="44" s="1"/>
  <c r="AC47" i="40"/>
  <c r="D37" i="36"/>
  <c r="C37" i="35"/>
  <c r="F37" i="44" s="1"/>
  <c r="D25" i="36"/>
  <c r="AC35" i="40"/>
  <c r="C25" i="35"/>
  <c r="F25" i="44" s="1"/>
  <c r="G18" i="36"/>
  <c r="Z67" i="40"/>
  <c r="AB57" i="40"/>
  <c r="O47" i="35"/>
  <c r="O26" i="35"/>
  <c r="O24" i="35" s="1"/>
  <c r="C24" i="35" s="1"/>
  <c r="F24" i="44" s="1"/>
  <c r="AB36" i="40"/>
  <c r="AB34" i="40" s="1"/>
  <c r="M50" i="35"/>
  <c r="M53" i="35" s="1"/>
  <c r="M56" i="35" s="1"/>
  <c r="D10" i="36"/>
  <c r="AC16" i="40"/>
  <c r="C10" i="35"/>
  <c r="F11" i="44" s="1"/>
  <c r="AF42" i="40"/>
  <c r="E32" i="36"/>
  <c r="D31" i="36"/>
  <c r="D21" i="36" l="1"/>
  <c r="AC31" i="40"/>
  <c r="Q31" i="40"/>
  <c r="E42" i="36"/>
  <c r="AF52" i="40"/>
  <c r="E9" i="36"/>
  <c r="AF15" i="40"/>
  <c r="G41" i="36"/>
  <c r="AH51" i="40"/>
  <c r="AF53" i="40"/>
  <c r="E43" i="36"/>
  <c r="E27" i="36"/>
  <c r="AF37" i="40"/>
  <c r="AF49" i="40"/>
  <c r="E39" i="36"/>
  <c r="E38" i="36"/>
  <c r="AF48" i="40"/>
  <c r="AF55" i="40"/>
  <c r="E45" i="36"/>
  <c r="AC38" i="40"/>
  <c r="Q38" i="40" s="1"/>
  <c r="D28" i="36"/>
  <c r="AG54" i="40"/>
  <c r="F44" i="36"/>
  <c r="AB67" i="40"/>
  <c r="AB68" i="40" s="1"/>
  <c r="N60" i="35"/>
  <c r="Q16" i="40"/>
  <c r="E29" i="36"/>
  <c r="AF39" i="40"/>
  <c r="D22" i="36"/>
  <c r="AC32" i="40"/>
  <c r="C22" i="35"/>
  <c r="F22" i="44" s="1"/>
  <c r="O20" i="35"/>
  <c r="AF16" i="40"/>
  <c r="E10" i="36"/>
  <c r="D26" i="36"/>
  <c r="AC36" i="40"/>
  <c r="Q36" i="40" s="1"/>
  <c r="C26" i="35"/>
  <c r="F26" i="44" s="1"/>
  <c r="Q35" i="40"/>
  <c r="E37" i="36"/>
  <c r="AF47" i="40"/>
  <c r="D36" i="36"/>
  <c r="AG43" i="40"/>
  <c r="F33" i="36"/>
  <c r="F34" i="36"/>
  <c r="AG44" i="40"/>
  <c r="O17" i="36"/>
  <c r="O11" i="35"/>
  <c r="O14" i="35" s="1"/>
  <c r="O59" i="35"/>
  <c r="D8" i="36"/>
  <c r="C8" i="35"/>
  <c r="F12" i="36"/>
  <c r="AG17" i="40"/>
  <c r="Z68" i="40"/>
  <c r="Z74" i="40"/>
  <c r="AA5" i="40" s="1"/>
  <c r="AA73" i="40" s="1"/>
  <c r="AA74" i="40" s="1"/>
  <c r="AB5" i="40" s="1"/>
  <c r="AB73" i="40" s="1"/>
  <c r="H18" i="36"/>
  <c r="D47" i="36"/>
  <c r="AC57" i="40"/>
  <c r="Q57" i="40" s="1"/>
  <c r="C47" i="35"/>
  <c r="F47" i="44" s="1"/>
  <c r="AF35" i="40"/>
  <c r="E25" i="36"/>
  <c r="AC46" i="40"/>
  <c r="Q46" i="40" s="1"/>
  <c r="Q47" i="40"/>
  <c r="AF41" i="40"/>
  <c r="E31" i="36"/>
  <c r="F32" i="36"/>
  <c r="AG42" i="40"/>
  <c r="AG41" i="40" s="1"/>
  <c r="N50" i="35"/>
  <c r="N53" i="35" s="1"/>
  <c r="N56" i="35" s="1"/>
  <c r="AG52" i="40" l="1"/>
  <c r="F42" i="36"/>
  <c r="D24" i="36"/>
  <c r="AF31" i="40"/>
  <c r="E21" i="36"/>
  <c r="F43" i="36"/>
  <c r="AG53" i="40"/>
  <c r="AI51" i="40"/>
  <c r="H41" i="36"/>
  <c r="F39" i="36"/>
  <c r="AG49" i="40"/>
  <c r="AG37" i="40"/>
  <c r="F27" i="36"/>
  <c r="AG15" i="40"/>
  <c r="F9" i="36"/>
  <c r="F38" i="36"/>
  <c r="AG48" i="40"/>
  <c r="AF38" i="40"/>
  <c r="E28" i="36"/>
  <c r="AG55" i="40"/>
  <c r="F45" i="36"/>
  <c r="AH54" i="40"/>
  <c r="G44" i="36"/>
  <c r="AB74" i="40"/>
  <c r="AC5" i="40" s="1"/>
  <c r="AC73" i="40" s="1"/>
  <c r="G12" i="36"/>
  <c r="AH17" i="40"/>
  <c r="G34" i="36"/>
  <c r="AH44" i="40"/>
  <c r="O48" i="35"/>
  <c r="O58" i="35" s="1"/>
  <c r="C58" i="35" s="1"/>
  <c r="F58" i="44" s="1"/>
  <c r="C20" i="35"/>
  <c r="F29" i="36"/>
  <c r="AG39" i="40"/>
  <c r="AF57" i="40"/>
  <c r="E47" i="36"/>
  <c r="I18" i="36"/>
  <c r="C11" i="35"/>
  <c r="F9" i="44"/>
  <c r="C59" i="35"/>
  <c r="C17" i="36"/>
  <c r="G33" i="36"/>
  <c r="AH43" i="40"/>
  <c r="AF46" i="40"/>
  <c r="E26" i="36"/>
  <c r="E24" i="36" s="1"/>
  <c r="AF36" i="40"/>
  <c r="F31" i="36"/>
  <c r="G32" i="36"/>
  <c r="AH42" i="40"/>
  <c r="F25" i="36"/>
  <c r="AG35" i="40"/>
  <c r="D11" i="36"/>
  <c r="D14" i="36" s="1"/>
  <c r="D59" i="36"/>
  <c r="E8" i="36"/>
  <c r="F37" i="36"/>
  <c r="AG47" i="40"/>
  <c r="AG46" i="40" s="1"/>
  <c r="E36" i="36"/>
  <c r="AG16" i="40"/>
  <c r="F10" i="36"/>
  <c r="AC30" i="40"/>
  <c r="Q32" i="40"/>
  <c r="AC34" i="40"/>
  <c r="Q34" i="40" s="1"/>
  <c r="E22" i="36"/>
  <c r="AF32" i="40"/>
  <c r="D20" i="36"/>
  <c r="F21" i="36" l="1"/>
  <c r="AG31" i="40"/>
  <c r="AF34" i="40"/>
  <c r="G42" i="36"/>
  <c r="AH52" i="40"/>
  <c r="G43" i="36"/>
  <c r="AH53" i="40"/>
  <c r="AH49" i="40"/>
  <c r="G39" i="36"/>
  <c r="G9" i="36"/>
  <c r="AH15" i="40"/>
  <c r="AJ51" i="40"/>
  <c r="I41" i="36"/>
  <c r="G27" i="36"/>
  <c r="AH37" i="40"/>
  <c r="AG38" i="40"/>
  <c r="F28" i="36"/>
  <c r="AH55" i="40"/>
  <c r="G45" i="36"/>
  <c r="H44" i="36"/>
  <c r="AI54" i="40"/>
  <c r="G38" i="36"/>
  <c r="AH48" i="40"/>
  <c r="O60" i="35"/>
  <c r="F22" i="36"/>
  <c r="AG32" i="40"/>
  <c r="AG30" i="40" s="1"/>
  <c r="E20" i="36"/>
  <c r="E48" i="36" s="1"/>
  <c r="E58" i="36" s="1"/>
  <c r="AI43" i="40"/>
  <c r="H33" i="36"/>
  <c r="D48" i="36"/>
  <c r="D58" i="36" s="1"/>
  <c r="D60" i="36" s="1"/>
  <c r="AH35" i="40"/>
  <c r="G25" i="36"/>
  <c r="H17" i="44"/>
  <c r="F12" i="44"/>
  <c r="C14" i="35"/>
  <c r="AG57" i="40"/>
  <c r="F47" i="36"/>
  <c r="G29" i="36"/>
  <c r="AH39" i="40"/>
  <c r="G10" i="44"/>
  <c r="G13" i="44"/>
  <c r="G11" i="44"/>
  <c r="AF30" i="40"/>
  <c r="E11" i="36"/>
  <c r="E14" i="36" s="1"/>
  <c r="F8" i="36"/>
  <c r="E59" i="36"/>
  <c r="AH41" i="40"/>
  <c r="F26" i="36"/>
  <c r="F24" i="36" s="1"/>
  <c r="AG36" i="40"/>
  <c r="F20" i="44"/>
  <c r="C48" i="35"/>
  <c r="F48" i="44" s="1"/>
  <c r="AI44" i="40"/>
  <c r="H34" i="36"/>
  <c r="AI17" i="40"/>
  <c r="H12" i="36"/>
  <c r="Q30" i="40"/>
  <c r="AC67" i="40"/>
  <c r="G37" i="36"/>
  <c r="AH47" i="40"/>
  <c r="F36" i="36"/>
  <c r="G10" i="36"/>
  <c r="AH16" i="40"/>
  <c r="H32" i="36"/>
  <c r="AI42" i="40"/>
  <c r="G31" i="36"/>
  <c r="F59" i="44"/>
  <c r="C60" i="35"/>
  <c r="F60" i="44" s="1"/>
  <c r="J18" i="36"/>
  <c r="O50" i="35"/>
  <c r="H42" i="36" l="1"/>
  <c r="AI52" i="40"/>
  <c r="AH31" i="40"/>
  <c r="G21" i="36"/>
  <c r="AG34" i="40"/>
  <c r="AG67" i="40" s="1"/>
  <c r="AG68" i="40" s="1"/>
  <c r="AI15" i="40"/>
  <c r="H9" i="36"/>
  <c r="H39" i="36"/>
  <c r="AI49" i="40"/>
  <c r="AI37" i="40"/>
  <c r="H27" i="36"/>
  <c r="H43" i="36"/>
  <c r="AI53" i="40"/>
  <c r="J41" i="36"/>
  <c r="AK51" i="40"/>
  <c r="AJ54" i="40"/>
  <c r="I44" i="36"/>
  <c r="G28" i="36"/>
  <c r="AH38" i="40"/>
  <c r="AI41" i="40"/>
  <c r="H45" i="36"/>
  <c r="AI55" i="40"/>
  <c r="H38" i="36"/>
  <c r="AI48" i="40"/>
  <c r="D50" i="36"/>
  <c r="D53" i="36" s="1"/>
  <c r="D56" i="36" s="1"/>
  <c r="E50" i="36"/>
  <c r="E53" i="36" s="1"/>
  <c r="E56" i="36" s="1"/>
  <c r="E60" i="36"/>
  <c r="H31" i="36"/>
  <c r="AJ42" i="40"/>
  <c r="I32" i="36"/>
  <c r="AH46" i="40"/>
  <c r="I12" i="36"/>
  <c r="AJ17" i="40"/>
  <c r="F11" i="36"/>
  <c r="F14" i="36" s="1"/>
  <c r="G8" i="36"/>
  <c r="F59" i="36"/>
  <c r="AH32" i="40"/>
  <c r="G22" i="36"/>
  <c r="F20" i="36"/>
  <c r="AI47" i="40"/>
  <c r="H37" i="36"/>
  <c r="G36" i="36"/>
  <c r="AJ43" i="40"/>
  <c r="I33" i="36"/>
  <c r="G47" i="36"/>
  <c r="AH57" i="40"/>
  <c r="AI35" i="40"/>
  <c r="H25" i="36"/>
  <c r="I34" i="36"/>
  <c r="AJ44" i="40"/>
  <c r="AH36" i="40"/>
  <c r="AH34" i="40" s="1"/>
  <c r="G26" i="36"/>
  <c r="AF67" i="40"/>
  <c r="C50" i="35"/>
  <c r="F14" i="44"/>
  <c r="H10" i="36"/>
  <c r="AI16" i="40"/>
  <c r="O53" i="35"/>
  <c r="O56" i="35" s="1"/>
  <c r="C51" i="35"/>
  <c r="F51" i="44" s="1"/>
  <c r="AC68" i="40"/>
  <c r="Q68" i="40" s="1"/>
  <c r="Q67" i="40"/>
  <c r="AC74" i="40"/>
  <c r="K18" i="36"/>
  <c r="H29" i="36"/>
  <c r="AI39" i="40"/>
  <c r="H21" i="36" l="1"/>
  <c r="AI31" i="40"/>
  <c r="I42" i="36"/>
  <c r="AJ52" i="40"/>
  <c r="I9" i="36"/>
  <c r="AJ15" i="40"/>
  <c r="AJ37" i="40"/>
  <c r="I27" i="36"/>
  <c r="I39" i="36"/>
  <c r="AJ49" i="40"/>
  <c r="AL51" i="40"/>
  <c r="K41" i="36"/>
  <c r="AJ53" i="40"/>
  <c r="I43" i="36"/>
  <c r="AJ48" i="40"/>
  <c r="I38" i="36"/>
  <c r="J44" i="36"/>
  <c r="AK54" i="40"/>
  <c r="AJ55" i="40"/>
  <c r="I45" i="36"/>
  <c r="AI46" i="40"/>
  <c r="H28" i="36"/>
  <c r="AI38" i="40"/>
  <c r="L18" i="36"/>
  <c r="AJ35" i="40"/>
  <c r="I25" i="36"/>
  <c r="I37" i="36"/>
  <c r="AJ47" i="40"/>
  <c r="H36" i="36"/>
  <c r="F48" i="36"/>
  <c r="F58" i="36" s="1"/>
  <c r="F60" i="36" s="1"/>
  <c r="AJ16" i="40"/>
  <c r="I10" i="36"/>
  <c r="AK17" i="40"/>
  <c r="J12" i="36"/>
  <c r="AJ41" i="40"/>
  <c r="AF73" i="40"/>
  <c r="Q74" i="40"/>
  <c r="AF5" i="40"/>
  <c r="J33" i="36"/>
  <c r="AK43" i="40"/>
  <c r="H22" i="36"/>
  <c r="AI32" i="40"/>
  <c r="AI30" i="40" s="1"/>
  <c r="G20" i="36"/>
  <c r="G11" i="36"/>
  <c r="G14" i="36" s="1"/>
  <c r="H8" i="36"/>
  <c r="G59" i="36"/>
  <c r="I29" i="36"/>
  <c r="AJ39" i="40"/>
  <c r="AF68" i="40"/>
  <c r="H47" i="36"/>
  <c r="AI57" i="40"/>
  <c r="C53" i="35"/>
  <c r="F50" i="44"/>
  <c r="AI36" i="40"/>
  <c r="H26" i="36"/>
  <c r="J34" i="36"/>
  <c r="AK44" i="40"/>
  <c r="G24" i="36"/>
  <c r="AH30" i="40"/>
  <c r="J32" i="36"/>
  <c r="I31" i="36"/>
  <c r="AK42" i="40"/>
  <c r="AK52" i="40" l="1"/>
  <c r="J42" i="36"/>
  <c r="AJ31" i="40"/>
  <c r="I21" i="36"/>
  <c r="AK41" i="40"/>
  <c r="AJ46" i="40"/>
  <c r="AK49" i="40"/>
  <c r="J39" i="36"/>
  <c r="AK37" i="40"/>
  <c r="J27" i="36"/>
  <c r="AI34" i="40"/>
  <c r="AI67" i="40" s="1"/>
  <c r="AI68" i="40" s="1"/>
  <c r="AK53" i="40"/>
  <c r="J43" i="36"/>
  <c r="J9" i="36"/>
  <c r="AK15" i="40"/>
  <c r="AM51" i="40"/>
  <c r="L41" i="36"/>
  <c r="I28" i="36"/>
  <c r="AJ38" i="40"/>
  <c r="AK48" i="40"/>
  <c r="J38" i="36"/>
  <c r="K44" i="36"/>
  <c r="AL54" i="40"/>
  <c r="H24" i="36"/>
  <c r="AK55" i="40"/>
  <c r="J45" i="36"/>
  <c r="F50" i="36"/>
  <c r="F53" i="36" s="1"/>
  <c r="F56" i="36" s="1"/>
  <c r="J31" i="36"/>
  <c r="AL42" i="40"/>
  <c r="K32" i="36"/>
  <c r="AK16" i="40"/>
  <c r="J10" i="36"/>
  <c r="I47" i="36"/>
  <c r="AJ57" i="40"/>
  <c r="AK39" i="40"/>
  <c r="J29" i="36"/>
  <c r="G48" i="36"/>
  <c r="G58" i="36" s="1"/>
  <c r="G60" i="36" s="1"/>
  <c r="AL17" i="40"/>
  <c r="K12" i="36"/>
  <c r="AH67" i="40"/>
  <c r="AL44" i="40"/>
  <c r="K34" i="36"/>
  <c r="F53" i="44"/>
  <c r="C56" i="35"/>
  <c r="H11" i="36"/>
  <c r="H14" i="36" s="1"/>
  <c r="I8" i="36"/>
  <c r="H59" i="36"/>
  <c r="I36" i="36"/>
  <c r="J37" i="36"/>
  <c r="AK47" i="40"/>
  <c r="K33" i="36"/>
  <c r="AL43" i="40"/>
  <c r="AJ36" i="40"/>
  <c r="I26" i="36"/>
  <c r="I24" i="36" s="1"/>
  <c r="I22" i="36"/>
  <c r="AJ32" i="40"/>
  <c r="H20" i="36"/>
  <c r="H48" i="36" s="1"/>
  <c r="H58" i="36" s="1"/>
  <c r="AF74" i="40"/>
  <c r="AG5" i="40" s="1"/>
  <c r="AG73" i="40" s="1"/>
  <c r="AG74" i="40" s="1"/>
  <c r="AH5" i="40" s="1"/>
  <c r="AH73" i="40" s="1"/>
  <c r="AE73" i="40"/>
  <c r="AK35" i="40"/>
  <c r="J25" i="36"/>
  <c r="M18" i="36"/>
  <c r="AH74" i="40" l="1"/>
  <c r="AI5" i="40" s="1"/>
  <c r="AI73" i="40" s="1"/>
  <c r="AI74" i="40" s="1"/>
  <c r="AJ5" i="40" s="1"/>
  <c r="AJ73" i="40" s="1"/>
  <c r="J21" i="36"/>
  <c r="AK31" i="40"/>
  <c r="AL52" i="40"/>
  <c r="K42" i="36"/>
  <c r="K43" i="36"/>
  <c r="AL53" i="40"/>
  <c r="AN51" i="40"/>
  <c r="M41" i="36"/>
  <c r="AL37" i="40"/>
  <c r="K27" i="36"/>
  <c r="AL49" i="40"/>
  <c r="K39" i="36"/>
  <c r="AL15" i="40"/>
  <c r="K9" i="36"/>
  <c r="K45" i="36"/>
  <c r="AL55" i="40"/>
  <c r="AM54" i="40"/>
  <c r="L44" i="36"/>
  <c r="AK38" i="40"/>
  <c r="J28" i="36"/>
  <c r="AJ34" i="40"/>
  <c r="AL41" i="40"/>
  <c r="AL48" i="40"/>
  <c r="K38" i="36"/>
  <c r="G50" i="36"/>
  <c r="G53" i="36" s="1"/>
  <c r="G56" i="36" s="1"/>
  <c r="AL35" i="40"/>
  <c r="K25" i="36"/>
  <c r="J22" i="36"/>
  <c r="AK32" i="40"/>
  <c r="AK30" i="40" s="1"/>
  <c r="I20" i="36"/>
  <c r="I48" i="36" s="1"/>
  <c r="I58" i="36" s="1"/>
  <c r="K37" i="36"/>
  <c r="AL47" i="40"/>
  <c r="J36" i="36"/>
  <c r="AH68" i="40"/>
  <c r="J26" i="36"/>
  <c r="AK36" i="40"/>
  <c r="AK34" i="40" s="1"/>
  <c r="H60" i="36"/>
  <c r="AM44" i="40"/>
  <c r="L34" i="36"/>
  <c r="K10" i="36"/>
  <c r="AL16" i="40"/>
  <c r="N18" i="36"/>
  <c r="I11" i="36"/>
  <c r="I14" i="36" s="1"/>
  <c r="I59" i="36"/>
  <c r="J8" i="36"/>
  <c r="F56" i="44"/>
  <c r="C54" i="36"/>
  <c r="H54" i="44" s="1"/>
  <c r="L12" i="36"/>
  <c r="AM17" i="40"/>
  <c r="J47" i="36"/>
  <c r="AK57" i="40"/>
  <c r="AJ30" i="40"/>
  <c r="AM43" i="40"/>
  <c r="L33" i="36"/>
  <c r="AK46" i="40"/>
  <c r="H50" i="36"/>
  <c r="H53" i="36" s="1"/>
  <c r="H56" i="36" s="1"/>
  <c r="AL39" i="40"/>
  <c r="K29" i="36"/>
  <c r="K31" i="36"/>
  <c r="AM42" i="40"/>
  <c r="L32" i="36"/>
  <c r="L42" i="36" l="1"/>
  <c r="AM52" i="40"/>
  <c r="K21" i="36"/>
  <c r="AL31" i="40"/>
  <c r="AO51" i="40"/>
  <c r="N41" i="36"/>
  <c r="L9" i="36"/>
  <c r="AM15" i="40"/>
  <c r="AM37" i="40"/>
  <c r="L27" i="36"/>
  <c r="AL46" i="40"/>
  <c r="L39" i="36"/>
  <c r="AM49" i="40"/>
  <c r="AM53" i="40"/>
  <c r="L43" i="36"/>
  <c r="I50" i="36"/>
  <c r="I53" i="36" s="1"/>
  <c r="I56" i="36" s="1"/>
  <c r="AM41" i="40"/>
  <c r="AL38" i="40"/>
  <c r="AL34" i="40" s="1"/>
  <c r="K28" i="36"/>
  <c r="J24" i="36"/>
  <c r="AM55" i="40"/>
  <c r="L45" i="36"/>
  <c r="AK67" i="40"/>
  <c r="AK68" i="40" s="1"/>
  <c r="L38" i="36"/>
  <c r="AM48" i="40"/>
  <c r="AN54" i="40"/>
  <c r="M44" i="36"/>
  <c r="I60" i="36"/>
  <c r="L10" i="36"/>
  <c r="AM16" i="40"/>
  <c r="L37" i="36"/>
  <c r="K36" i="36"/>
  <c r="AM47" i="40"/>
  <c r="AL32" i="40"/>
  <c r="AL30" i="40" s="1"/>
  <c r="K22" i="36"/>
  <c r="J20" i="36"/>
  <c r="M32" i="36"/>
  <c r="AN42" i="40"/>
  <c r="L31" i="36"/>
  <c r="AJ67" i="40"/>
  <c r="J11" i="36"/>
  <c r="J14" i="36" s="1"/>
  <c r="K8" i="36"/>
  <c r="J59" i="36"/>
  <c r="AN44" i="40"/>
  <c r="M34" i="36"/>
  <c r="AL36" i="40"/>
  <c r="K26" i="36"/>
  <c r="M33" i="36"/>
  <c r="AN43" i="40"/>
  <c r="AL57" i="40"/>
  <c r="K47" i="36"/>
  <c r="AM35" i="40"/>
  <c r="L25" i="36"/>
  <c r="AM39" i="40"/>
  <c r="L29" i="36"/>
  <c r="AN17" i="40"/>
  <c r="M12" i="36"/>
  <c r="O18" i="36"/>
  <c r="AM46" i="40" l="1"/>
  <c r="AM31" i="40"/>
  <c r="L21" i="36"/>
  <c r="AN52" i="40"/>
  <c r="M42" i="36"/>
  <c r="M43" i="36"/>
  <c r="AN53" i="40"/>
  <c r="AN37" i="40"/>
  <c r="M27" i="36"/>
  <c r="M39" i="36"/>
  <c r="AN49" i="40"/>
  <c r="AN15" i="40"/>
  <c r="M9" i="36"/>
  <c r="AP51" i="40"/>
  <c r="O41" i="36"/>
  <c r="AN55" i="40"/>
  <c r="M45" i="36"/>
  <c r="L28" i="36"/>
  <c r="AM38" i="40"/>
  <c r="N44" i="36"/>
  <c r="AO54" i="40"/>
  <c r="AN48" i="40"/>
  <c r="M38" i="36"/>
  <c r="AL67" i="40"/>
  <c r="AL68" i="40" s="1"/>
  <c r="N12" i="36"/>
  <c r="AO17" i="40"/>
  <c r="M29" i="36"/>
  <c r="AN39" i="40"/>
  <c r="AO44" i="40"/>
  <c r="N34" i="36"/>
  <c r="AM32" i="40"/>
  <c r="AM30" i="40" s="1"/>
  <c r="L22" i="36"/>
  <c r="K20" i="36"/>
  <c r="M37" i="36"/>
  <c r="L36" i="36"/>
  <c r="AN47" i="40"/>
  <c r="C18" i="36"/>
  <c r="M25" i="36"/>
  <c r="AN35" i="40"/>
  <c r="K11" i="36"/>
  <c r="K14" i="36" s="1"/>
  <c r="L8" i="36"/>
  <c r="K59" i="36"/>
  <c r="AJ68" i="40"/>
  <c r="AJ74" i="40"/>
  <c r="AK5" i="40" s="1"/>
  <c r="AK73" i="40" s="1"/>
  <c r="AK74" i="40" s="1"/>
  <c r="AL5" i="40" s="1"/>
  <c r="AL73" i="40" s="1"/>
  <c r="AN41" i="40"/>
  <c r="J48" i="36"/>
  <c r="J58" i="36" s="1"/>
  <c r="J60" i="36" s="1"/>
  <c r="L26" i="36"/>
  <c r="AM36" i="40"/>
  <c r="K24" i="36"/>
  <c r="AM57" i="40"/>
  <c r="L47" i="36"/>
  <c r="N33" i="36"/>
  <c r="AO43" i="40"/>
  <c r="N32" i="36"/>
  <c r="AO42" i="40"/>
  <c r="M31" i="36"/>
  <c r="AN16" i="40"/>
  <c r="M10" i="36"/>
  <c r="AO52" i="40" l="1"/>
  <c r="N42" i="36"/>
  <c r="M21" i="36"/>
  <c r="AN31" i="40"/>
  <c r="AN46" i="40"/>
  <c r="AM34" i="40"/>
  <c r="AO49" i="40"/>
  <c r="N39" i="36"/>
  <c r="L24" i="36"/>
  <c r="AO37" i="40"/>
  <c r="N27" i="36"/>
  <c r="C41" i="36"/>
  <c r="H41" i="44" s="1"/>
  <c r="AQ51" i="40"/>
  <c r="AE51" i="40" s="1"/>
  <c r="AO53" i="40"/>
  <c r="N43" i="36"/>
  <c r="AO15" i="40"/>
  <c r="N9" i="36"/>
  <c r="AM67" i="40"/>
  <c r="AM68" i="40" s="1"/>
  <c r="O44" i="36"/>
  <c r="AQ54" i="40" s="1"/>
  <c r="AP54" i="40"/>
  <c r="AO48" i="40"/>
  <c r="N38" i="36"/>
  <c r="AO55" i="40"/>
  <c r="N45" i="36"/>
  <c r="AN38" i="40"/>
  <c r="M28" i="36"/>
  <c r="AL74" i="40"/>
  <c r="AM5" i="40" s="1"/>
  <c r="AM73" i="40" s="1"/>
  <c r="L11" i="36"/>
  <c r="L14" i="36" s="1"/>
  <c r="M8" i="36"/>
  <c r="L59" i="36"/>
  <c r="AO35" i="40"/>
  <c r="N25" i="36"/>
  <c r="AO41" i="40"/>
  <c r="AP43" i="40"/>
  <c r="O33" i="36"/>
  <c r="H18" i="44"/>
  <c r="AO47" i="40"/>
  <c r="N37" i="36"/>
  <c r="M36" i="36"/>
  <c r="J50" i="36"/>
  <c r="AP42" i="40"/>
  <c r="O32" i="36"/>
  <c r="N31" i="36"/>
  <c r="K48" i="36"/>
  <c r="K58" i="36" s="1"/>
  <c r="K60" i="36" s="1"/>
  <c r="AP44" i="40"/>
  <c r="O34" i="36"/>
  <c r="N29" i="36"/>
  <c r="AO39" i="40"/>
  <c r="AN36" i="40"/>
  <c r="AN34" i="40" s="1"/>
  <c r="M26" i="36"/>
  <c r="AO16" i="40"/>
  <c r="N10" i="36"/>
  <c r="M47" i="36"/>
  <c r="AN57" i="40"/>
  <c r="AN32" i="40"/>
  <c r="AN30" i="40" s="1"/>
  <c r="M22" i="36"/>
  <c r="L20" i="36"/>
  <c r="L48" i="36" s="1"/>
  <c r="L58" i="36" s="1"/>
  <c r="AP17" i="40"/>
  <c r="O12" i="36"/>
  <c r="AO46" i="40" l="1"/>
  <c r="AO31" i="40"/>
  <c r="N21" i="36"/>
  <c r="AP52" i="40"/>
  <c r="O42" i="36"/>
  <c r="O27" i="36"/>
  <c r="AP37" i="40"/>
  <c r="O9" i="36"/>
  <c r="AQ15" i="40" s="1"/>
  <c r="AP15" i="40"/>
  <c r="AE15" i="40" s="1"/>
  <c r="O39" i="36"/>
  <c r="AP49" i="40"/>
  <c r="AM74" i="40"/>
  <c r="AN5" i="40" s="1"/>
  <c r="AN73" i="40" s="1"/>
  <c r="O43" i="36"/>
  <c r="AP53" i="40"/>
  <c r="AE54" i="40"/>
  <c r="C9" i="36"/>
  <c r="H10" i="44" s="1"/>
  <c r="O38" i="36"/>
  <c r="AP48" i="40"/>
  <c r="AO38" i="40"/>
  <c r="N28" i="36"/>
  <c r="C44" i="36"/>
  <c r="H44" i="44" s="1"/>
  <c r="AP55" i="40"/>
  <c r="O45" i="36"/>
  <c r="AQ55" i="40" s="1"/>
  <c r="AN67" i="40"/>
  <c r="AN68" i="40" s="1"/>
  <c r="AP39" i="40"/>
  <c r="O29" i="36"/>
  <c r="AP35" i="40"/>
  <c r="O25" i="36"/>
  <c r="L50" i="36"/>
  <c r="L53" i="36" s="1"/>
  <c r="L56" i="36" s="1"/>
  <c r="AQ17" i="40"/>
  <c r="AE17" i="40" s="1"/>
  <c r="C12" i="36"/>
  <c r="H13" i="44" s="1"/>
  <c r="AO36" i="40"/>
  <c r="AO34" i="40" s="1"/>
  <c r="N26" i="36"/>
  <c r="AQ44" i="40"/>
  <c r="AE44" i="40" s="1"/>
  <c r="C34" i="36"/>
  <c r="H34" i="44" s="1"/>
  <c r="AO57" i="40"/>
  <c r="N47" i="36"/>
  <c r="O31" i="36"/>
  <c r="C31" i="36" s="1"/>
  <c r="H31" i="44" s="1"/>
  <c r="AQ42" i="40"/>
  <c r="C32" i="36"/>
  <c r="H32" i="44" s="1"/>
  <c r="AP47" i="40"/>
  <c r="AP46" i="40" s="1"/>
  <c r="O37" i="36"/>
  <c r="N36" i="36"/>
  <c r="K50" i="36"/>
  <c r="K53" i="36" s="1"/>
  <c r="K56" i="36" s="1"/>
  <c r="L60" i="36"/>
  <c r="J53" i="36"/>
  <c r="J56" i="36" s="1"/>
  <c r="AO32" i="40"/>
  <c r="N22" i="36"/>
  <c r="M20" i="36"/>
  <c r="O10" i="36"/>
  <c r="AP16" i="40"/>
  <c r="AP41" i="40"/>
  <c r="AQ43" i="40"/>
  <c r="AE43" i="40" s="1"/>
  <c r="C33" i="36"/>
  <c r="H33" i="44" s="1"/>
  <c r="M24" i="36"/>
  <c r="M11" i="36"/>
  <c r="M14" i="36" s="1"/>
  <c r="M59" i="36"/>
  <c r="N8" i="36"/>
  <c r="AQ52" i="40" l="1"/>
  <c r="AE52" i="40" s="1"/>
  <c r="C42" i="36"/>
  <c r="H42" i="44" s="1"/>
  <c r="AP31" i="40"/>
  <c r="O21" i="36"/>
  <c r="AQ31" i="40" s="1"/>
  <c r="C21" i="36"/>
  <c r="H21" i="44" s="1"/>
  <c r="AO30" i="40"/>
  <c r="AO67" i="40" s="1"/>
  <c r="AO68" i="40" s="1"/>
  <c r="AQ53" i="40"/>
  <c r="AE53" i="40" s="1"/>
  <c r="C43" i="36"/>
  <c r="H43" i="44" s="1"/>
  <c r="AQ49" i="40"/>
  <c r="AE49" i="40" s="1"/>
  <c r="C39" i="36"/>
  <c r="H39" i="44" s="1"/>
  <c r="C27" i="36"/>
  <c r="H27" i="44" s="1"/>
  <c r="AQ37" i="40"/>
  <c r="AE37" i="40" s="1"/>
  <c r="AN74" i="40"/>
  <c r="AO5" i="40" s="1"/>
  <c r="AO73" i="40" s="1"/>
  <c r="C45" i="36"/>
  <c r="H45" i="44" s="1"/>
  <c r="O28" i="36"/>
  <c r="AQ38" i="40" s="1"/>
  <c r="AP38" i="40"/>
  <c r="AE55" i="40"/>
  <c r="AQ48" i="40"/>
  <c r="AE48" i="40" s="1"/>
  <c r="C38" i="36"/>
  <c r="H38" i="44" s="1"/>
  <c r="AQ35" i="40"/>
  <c r="C25" i="36"/>
  <c r="H25" i="44" s="1"/>
  <c r="N11" i="36"/>
  <c r="N14" i="36" s="1"/>
  <c r="N59" i="36"/>
  <c r="O8" i="36"/>
  <c r="O47" i="36"/>
  <c r="AP57" i="40"/>
  <c r="AQ16" i="40"/>
  <c r="C10" i="36"/>
  <c r="H11" i="44" s="1"/>
  <c r="AQ41" i="40"/>
  <c r="AE41" i="40" s="1"/>
  <c r="AE42" i="40"/>
  <c r="AP36" i="40"/>
  <c r="O26" i="36"/>
  <c r="AQ39" i="40"/>
  <c r="AE39" i="40" s="1"/>
  <c r="C29" i="36"/>
  <c r="H29" i="44" s="1"/>
  <c r="M48" i="36"/>
  <c r="M58" i="36" s="1"/>
  <c r="M60" i="36" s="1"/>
  <c r="AP32" i="40"/>
  <c r="AP30" i="40" s="1"/>
  <c r="O22" i="36"/>
  <c r="N20" i="36"/>
  <c r="AQ47" i="40"/>
  <c r="O36" i="36"/>
  <c r="C36" i="36" s="1"/>
  <c r="H36" i="44" s="1"/>
  <c r="C37" i="36"/>
  <c r="H37" i="44" s="1"/>
  <c r="N24" i="36"/>
  <c r="AO74" i="40" l="1"/>
  <c r="AP5" i="40" s="1"/>
  <c r="AP73" i="40" s="1"/>
  <c r="AE31" i="40"/>
  <c r="C28" i="36"/>
  <c r="H28" i="44" s="1"/>
  <c r="O24" i="36"/>
  <c r="N48" i="36"/>
  <c r="N58" i="36" s="1"/>
  <c r="N60" i="36" s="1"/>
  <c r="C24" i="36"/>
  <c r="H24" i="44" s="1"/>
  <c r="AP34" i="40"/>
  <c r="AP67" i="40" s="1"/>
  <c r="AP68" i="40" s="1"/>
  <c r="AE38" i="40"/>
  <c r="AQ46" i="40"/>
  <c r="AE46" i="40" s="1"/>
  <c r="AE47" i="40"/>
  <c r="M50" i="36"/>
  <c r="M53" i="36" s="1"/>
  <c r="M56" i="36" s="1"/>
  <c r="AE16" i="40"/>
  <c r="O11" i="36"/>
  <c r="O14" i="36" s="1"/>
  <c r="O59" i="36"/>
  <c r="C8" i="36"/>
  <c r="AE35" i="40"/>
  <c r="AQ32" i="40"/>
  <c r="C22" i="36"/>
  <c r="H22" i="44" s="1"/>
  <c r="O20" i="36"/>
  <c r="AQ36" i="40"/>
  <c r="AE36" i="40" s="1"/>
  <c r="C26" i="36"/>
  <c r="H26" i="44" s="1"/>
  <c r="AQ57" i="40"/>
  <c r="AE57" i="40" s="1"/>
  <c r="C47" i="36"/>
  <c r="H47" i="44" s="1"/>
  <c r="N50" i="36" l="1"/>
  <c r="N53" i="36" s="1"/>
  <c r="N56" i="36" s="1"/>
  <c r="AP74" i="40"/>
  <c r="AQ5" i="40" s="1"/>
  <c r="AQ73" i="40" s="1"/>
  <c r="O48" i="36"/>
  <c r="O58" i="36" s="1"/>
  <c r="C58" i="36" s="1"/>
  <c r="H58" i="44" s="1"/>
  <c r="C20" i="36"/>
  <c r="AQ34" i="40"/>
  <c r="AE34" i="40" s="1"/>
  <c r="AE32" i="40"/>
  <c r="AQ30" i="40"/>
  <c r="C11" i="36"/>
  <c r="H9" i="44"/>
  <c r="C59" i="36"/>
  <c r="O50" i="36" l="1"/>
  <c r="O53" i="36" s="1"/>
  <c r="O56" i="36" s="1"/>
  <c r="O60" i="36"/>
  <c r="C14" i="36"/>
  <c r="H12" i="44"/>
  <c r="AE30" i="40"/>
  <c r="AQ67" i="40"/>
  <c r="H20" i="44"/>
  <c r="C48" i="36"/>
  <c r="H48" i="44" s="1"/>
  <c r="I10" i="44"/>
  <c r="I13" i="44"/>
  <c r="I11" i="44"/>
  <c r="C60" i="36"/>
  <c r="H60" i="44" s="1"/>
  <c r="H59" i="44"/>
  <c r="C51" i="36" l="1"/>
  <c r="H51" i="44" s="1"/>
  <c r="H14" i="44"/>
  <c r="C50" i="36"/>
  <c r="AQ68" i="40"/>
  <c r="AE68" i="40" s="1"/>
  <c r="AE67" i="40"/>
  <c r="AQ74" i="40"/>
  <c r="AE74" i="40" s="1"/>
  <c r="H50" i="44" l="1"/>
  <c r="C53" i="36"/>
  <c r="H53" i="44" l="1"/>
  <c r="C56" i="36"/>
  <c r="H56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62" authorId="0" shapeId="0" xr:uid="{00000000-0006-0000-0700-000001000000}">
      <text>
        <r>
          <rPr>
            <sz val="8"/>
            <color indexed="81"/>
            <rFont val="Tahoma"/>
            <family val="2"/>
          </rPr>
          <t>Beachte Umsatzsteuer-Voranmeldungszeitraum!
Werte 'Januar' werden in der Regel im 'Februar' dem Finanzamt gemeldet und damit erst im 'Februar' zahlungswirksam.</t>
        </r>
      </text>
    </comment>
  </commentList>
</comments>
</file>

<file path=xl/sharedStrings.xml><?xml version="1.0" encoding="utf-8"?>
<sst xmlns="http://schemas.openxmlformats.org/spreadsheetml/2006/main" count="446" uniqueCount="218">
  <si>
    <t>Mai</t>
  </si>
  <si>
    <t>Feb.</t>
  </si>
  <si>
    <t>Gesamtkapitalbedarf</t>
  </si>
  <si>
    <t>Planperiode</t>
  </si>
  <si>
    <t>Steuerberater / Buchhaltung</t>
  </si>
  <si>
    <t>Rohertrag 1</t>
  </si>
  <si>
    <t xml:space="preserve"> </t>
  </si>
  <si>
    <t>Bildung, Unterhaltung</t>
  </si>
  <si>
    <t>Private Kredite</t>
  </si>
  <si>
    <t>Sonstige Verpflichtungen</t>
  </si>
  <si>
    <t>Andere Versicherungen</t>
  </si>
  <si>
    <t>Startinvestitionen (netto)</t>
  </si>
  <si>
    <t>Sonstiger Kapitalbedarf</t>
  </si>
  <si>
    <t>Summe sonstiger Kapitalbedarf</t>
  </si>
  <si>
    <t>Bau- und Umbaumaßnahmen</t>
  </si>
  <si>
    <t>Firmenfahrzeug</t>
  </si>
  <si>
    <t>Kosten für übernommenes Warenlager</t>
  </si>
  <si>
    <t>Markteinführungskosten</t>
  </si>
  <si>
    <t>Eintrag ins Handelsregister</t>
  </si>
  <si>
    <t xml:space="preserve">Zinssatz: </t>
  </si>
  <si>
    <t>Über-/Unterdeckung</t>
  </si>
  <si>
    <t>1. Langfristige Investitionen</t>
  </si>
  <si>
    <t>2. Mittel-und kurzfristige Investitionen</t>
  </si>
  <si>
    <t>Erläuterungen:</t>
  </si>
  <si>
    <t>4. Gründungskosten</t>
  </si>
  <si>
    <t xml:space="preserve">       Eigenmittel</t>
  </si>
  <si>
    <t xml:space="preserve">       Kreditaufnahme</t>
  </si>
  <si>
    <t xml:space="preserve">       sonstige Einnahmen</t>
  </si>
  <si>
    <t>Summe Liquiditätszugang</t>
  </si>
  <si>
    <t xml:space="preserve">       Bürobedarf</t>
  </si>
  <si>
    <t xml:space="preserve"> betriebliche Steuern: </t>
  </si>
  <si>
    <t>Summe Liquiditätsabgang</t>
  </si>
  <si>
    <t>Beträge in € (netto)</t>
  </si>
  <si>
    <t>Rücklagen (Urlaub, Krankheit etc.)</t>
  </si>
  <si>
    <t>Hausrat, Reparaturen</t>
  </si>
  <si>
    <t>Soziale Absicherung</t>
  </si>
  <si>
    <t>Lebensunterhalt</t>
  </si>
  <si>
    <t>Benzin, Reparatur, Pflege</t>
  </si>
  <si>
    <t>Mobilitätskosten</t>
  </si>
  <si>
    <t>Wohnkosten</t>
  </si>
  <si>
    <t>Betriebliche Kosten</t>
  </si>
  <si>
    <t>Raumkosten:</t>
  </si>
  <si>
    <t xml:space="preserve">     Miete </t>
  </si>
  <si>
    <t>Fahrzeugkosten:</t>
  </si>
  <si>
    <t xml:space="preserve">      Kfz-Leasing</t>
  </si>
  <si>
    <t xml:space="preserve">      Kfz-Steuern</t>
  </si>
  <si>
    <t xml:space="preserve">      Kfz-Versicherung</t>
  </si>
  <si>
    <t xml:space="preserve">       Benzin</t>
  </si>
  <si>
    <t xml:space="preserve">       Instandhaltung</t>
  </si>
  <si>
    <t>Werbungskosten:</t>
  </si>
  <si>
    <t xml:space="preserve">       Reisekosten / Messen / Weiterbildung</t>
  </si>
  <si>
    <t xml:space="preserve">       Repräsentation / Bewirtung</t>
  </si>
  <si>
    <t>Büro</t>
  </si>
  <si>
    <t xml:space="preserve">       Telefon / Fax / Internet / Handy</t>
  </si>
  <si>
    <t xml:space="preserve">        Porto</t>
  </si>
  <si>
    <t xml:space="preserve">       Marketing/ Werbung</t>
  </si>
  <si>
    <t>Rechtsberatung</t>
  </si>
  <si>
    <t>betr. Versicherungen</t>
  </si>
  <si>
    <t>Summe betriebliche Kosten</t>
  </si>
  <si>
    <t>Betriebsergebnis =
Gewinn v. Steuern</t>
  </si>
  <si>
    <t>Benötigter Umsatz (=Break Even)
zur Deckung priv. + betriebl. Kosten</t>
  </si>
  <si>
    <t xml:space="preserve">Rohertrag 2 </t>
  </si>
  <si>
    <t>Umsatzerlöse (Summe)</t>
  </si>
  <si>
    <t>Abschreibungen</t>
  </si>
  <si>
    <t>Zinsen/Monat:</t>
  </si>
  <si>
    <t>- Tilgung Darlehen</t>
  </si>
  <si>
    <t>Differenz</t>
  </si>
  <si>
    <t xml:space="preserve">      Benzin</t>
  </si>
  <si>
    <t xml:space="preserve">      Instandhaltung</t>
  </si>
  <si>
    <t>Laufzeit (Jahre):</t>
  </si>
  <si>
    <t>Reparaturen, Wartung etc.</t>
  </si>
  <si>
    <t>sonstige Kosten</t>
  </si>
  <si>
    <t>Leasing Maschinen</t>
  </si>
  <si>
    <t xml:space="preserve">       Barverkäufe</t>
  </si>
  <si>
    <t>Summe</t>
  </si>
  <si>
    <t>Summe private Ausgaben</t>
  </si>
  <si>
    <t>Die Liquiditätsplanung fasst fortlaufend alle ein- und ausgehenden Zahlungsströme zusammen und soll die Zahlungsfähigkeit des Unternehmens zu jedem Zeitpunkt sicherstellen. 
Der Liquiditätsplan sollte fortlaufend für die jeweils folgenden 6-12 Monate aktualisiert werden.</t>
  </si>
  <si>
    <t>%</t>
  </si>
  <si>
    <t>Einzahlungen (brutto) aus:</t>
  </si>
  <si>
    <t>*  Nur juristische Personen (z. B. GmbHs) unterliegen der Körperschaftssteuerzahlung.</t>
  </si>
  <si>
    <t xml:space="preserve">tilgungsfrei (Jahre): </t>
  </si>
  <si>
    <t xml:space="preserve">Mtl. Tilgung ab Jahr:  </t>
  </si>
  <si>
    <t>Anmeldungen, Genehmigungen</t>
  </si>
  <si>
    <t xml:space="preserve">Liquiditätsanfangsbestand </t>
  </si>
  <si>
    <t xml:space="preserve">Liquiditätsendbestand </t>
  </si>
  <si>
    <t xml:space="preserve">Übertrag Liquiditätsendbestand </t>
  </si>
  <si>
    <t>Liquiditätssaldo</t>
  </si>
  <si>
    <t>Eigenkapital</t>
  </si>
  <si>
    <t>Kreditbedarf (Fremdkapital)</t>
  </si>
  <si>
    <t>Gesamtsumme = 
Mindestgewinn</t>
  </si>
  <si>
    <t>+ Vortrag Jahr 1</t>
  </si>
  <si>
    <t>+ Vortrag Jahr 2</t>
  </si>
  <si>
    <t>Erklärung zum Liquiditätsplan</t>
  </si>
  <si>
    <t>-----</t>
  </si>
  <si>
    <t>+ Vortrag Vorjahr</t>
  </si>
  <si>
    <r>
      <t xml:space="preserve">       Forderungen aus Lieferungen/Leistungen</t>
    </r>
    <r>
      <rPr>
        <sz val="8"/>
        <color indexed="9"/>
        <rFont val="Arial"/>
        <family val="2"/>
      </rPr>
      <t xml:space="preserve">                                                                                                    ........</t>
    </r>
    <r>
      <rPr>
        <sz val="8"/>
        <rFont val="Arial"/>
        <family val="2"/>
      </rPr>
      <t xml:space="preserve">(= Bezahlung von Rechnungen)          </t>
    </r>
  </si>
  <si>
    <r>
      <t xml:space="preserve">       Gewerbe- und Körperschaftssteuer</t>
    </r>
    <r>
      <rPr>
        <b/>
        <sz val="8"/>
        <rFont val="Arial"/>
        <family val="2"/>
      </rPr>
      <t xml:space="preserve"> *</t>
    </r>
  </si>
  <si>
    <t>- Private Ausgaben (inkl. ESt)</t>
  </si>
  <si>
    <t>Öffentliche Verkehrsmittel etc.</t>
  </si>
  <si>
    <t>*</t>
  </si>
  <si>
    <t>Auszahlungen für betriebliche Kosten *</t>
  </si>
  <si>
    <t>Zinsen für Darlehen und Kontokorrentkredite</t>
  </si>
  <si>
    <t>Veränderung Bestand liquide Mittel</t>
  </si>
  <si>
    <t xml:space="preserve">Mtl. Tilgung Jahr 1 </t>
  </si>
  <si>
    <t>Mtl. Tilgung Jahr 2</t>
  </si>
  <si>
    <t>Mtl. Tilgung Jahr 3</t>
  </si>
  <si>
    <t xml:space="preserve">       Rechengröße (vereinnahmte USt)</t>
  </si>
  <si>
    <t xml:space="preserve">       Rechengröße (gezahlte Vorsteuer)</t>
  </si>
  <si>
    <r>
      <t xml:space="preserve">Kapitalentnahme
 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(z.B. für Lebenshaltungskosten, Einkommenssteuer)</t>
    </r>
  </si>
  <si>
    <t>Raumkosten - Summe</t>
  </si>
  <si>
    <t>Fahrzeugkosten - Summe</t>
  </si>
  <si>
    <t>Werbungskosten - Summe</t>
  </si>
  <si>
    <t>Bürokosten - Summe</t>
  </si>
  <si>
    <r>
      <t xml:space="preserve">       Umsatzsteuer (Zahllast o. Erstattung)
</t>
    </r>
    <r>
      <rPr>
        <sz val="7"/>
        <rFont val="Arial"/>
        <family val="2"/>
      </rPr>
      <t xml:space="preserve">          (vereinnahmte USt minus gezahlte Vorsteuer)</t>
    </r>
  </si>
  <si>
    <t>Liquiditätsplan</t>
  </si>
  <si>
    <t>mtl.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</si>
  <si>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</si>
  <si>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</si>
  <si>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</si>
  <si>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</si>
  <si>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</si>
  <si>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</si>
  <si>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</si>
  <si>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</si>
  <si>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</si>
  <si>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</si>
  <si>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</si>
  <si>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Gründung zum 
</t>
    </r>
    <r>
      <rPr>
        <sz val="10"/>
        <rFont val="Arial"/>
        <family val="2"/>
      </rPr>
      <t>(Monat / Jahr angeben)</t>
    </r>
  </si>
  <si>
    <t>Kranken-/ Pflegeversicherung</t>
  </si>
  <si>
    <t>Arbeitslosenversicherung</t>
  </si>
  <si>
    <t>Kaltmiete</t>
  </si>
  <si>
    <t>Nebenkosten (Heizung, Strom, Wasser)</t>
  </si>
  <si>
    <t>Jan.</t>
  </si>
  <si>
    <t>Febr.</t>
  </si>
  <si>
    <t>Apr.</t>
  </si>
  <si>
    <t>Jun.</t>
  </si>
  <si>
    <t>Jul.</t>
  </si>
  <si>
    <t>Aug.</t>
  </si>
  <si>
    <t>Sept.</t>
  </si>
  <si>
    <t>Okt.</t>
  </si>
  <si>
    <t>Nov.</t>
  </si>
  <si>
    <t>Dez.</t>
  </si>
  <si>
    <t>Gesamt</t>
  </si>
  <si>
    <t>Restmonate
im Jahr der Gründung</t>
  </si>
  <si>
    <t>+ Vortrag (im Jahr 1 = 0)</t>
  </si>
  <si>
    <t>Gründungsmonat</t>
  </si>
  <si>
    <t>Kapitalbedarfs- und Finanzierungsplan</t>
  </si>
  <si>
    <t>Fahrzeuge</t>
  </si>
  <si>
    <t>Jahr</t>
  </si>
  <si>
    <t>Monat</t>
  </si>
  <si>
    <t>Personalkosten inkl. Geschäftsführergehalt</t>
  </si>
  <si>
    <t>Sep.</t>
  </si>
  <si>
    <t>Betrag</t>
  </si>
  <si>
    <t>Anmerkungen:</t>
  </si>
  <si>
    <t>Private Ausgaben</t>
  </si>
  <si>
    <t>Umsatz- und Rentabilitätsplan monatlich (Jahr 1)</t>
  </si>
  <si>
    <t>Umsatz- und Rentabilitätsplan monatlich (Jahr 2)</t>
  </si>
  <si>
    <t>Umsatz- und Rentabilitätsplan monatlich (Jahr 3)</t>
  </si>
  <si>
    <t>Umsatz- und Rentabilitätsplan jährlich (Jahr 1 bis 3)</t>
  </si>
  <si>
    <t>Förderdatenbank</t>
  </si>
  <si>
    <t>LfA</t>
  </si>
  <si>
    <t>KfW</t>
  </si>
  <si>
    <t>Felder, die jeweils zu befüllen sind
die automatisch übernommenen Vorjahres-/-monatswerte sind jeweils einzeln auf Plausibilität zu prüfen</t>
  </si>
  <si>
    <t>davon</t>
  </si>
  <si>
    <t xml:space="preserve"> Jahre</t>
  </si>
  <si>
    <t>Einkommensteuer (Steuerrechner des Bundesministerium der Finanzen)</t>
  </si>
  <si>
    <t>Kfz-Steuer, -Versicherung</t>
  </si>
  <si>
    <t>Lebensmittel, Kleidung, Freizeit etc.</t>
  </si>
  <si>
    <r>
      <rPr>
        <b/>
        <u/>
        <sz val="9"/>
        <rFont val="Arial"/>
        <family val="2"/>
      </rPr>
      <t xml:space="preserve">Bitte beachten: </t>
    </r>
    <r>
      <rPr>
        <sz val="9"/>
        <rFont val="Arial"/>
        <family val="2"/>
      </rPr>
      <t xml:space="preserve">
In der Tabelle wird von Einzelunternehmern bzw. Personengesellschaften ausgegangen. Die Gewerbesteuer beginnt bei Einzelunternehmen und Personengesellschaften ab einem Gewinn von € 24.500, bei Kapitalgesellschaften aber bereits ab 1,00 Euro! Das heißt, es gibt einen Freibetrag von € 24.500 p.a. bei Einzelunternehmen und Personengesellschaften, nicht aber bei Kapitalgesellschaften (z.B. GmbH). 
Die entscheidende Größe ist der Gewinn (Betriebseinnahmen abzgl. Betriebsausgaben), nicht der Umsatz. Bei Kapitalgesellschaften fällt zudem Körperschaftssteuer an.
</t>
    </r>
  </si>
  <si>
    <t>- Materialaufwand</t>
  </si>
  <si>
    <t>Materialaufwand</t>
  </si>
  <si>
    <t>Fremdleistungen</t>
  </si>
  <si>
    <t>davon GF-Gehalt (bei GmbH)</t>
  </si>
  <si>
    <t>Personalaufwand</t>
  </si>
  <si>
    <t>- Personalaufwand</t>
  </si>
  <si>
    <t>- Fremdleistungen</t>
  </si>
  <si>
    <t>Gewerbeanmeldung</t>
  </si>
  <si>
    <t>Haftpflichtversicherung</t>
  </si>
  <si>
    <t>Sonstiges (Unterhalt, etc.)</t>
  </si>
  <si>
    <t>Sonstiges (Mobiltelefon, Internet, etc.)</t>
  </si>
  <si>
    <t>Rentenversicherung / Altersvorsorge</t>
  </si>
  <si>
    <t xml:space="preserve">       Telefon / Internet / Handy</t>
  </si>
  <si>
    <t xml:space="preserve">       Marketing / Werbung</t>
  </si>
  <si>
    <t>Beiträge (wie z. B. GEZ / GEMA IHK, BG)</t>
  </si>
  <si>
    <t>Kautionen / Makler</t>
  </si>
  <si>
    <t>Zinsen für Darlehen / Kontokorrentkredite</t>
  </si>
  <si>
    <t xml:space="preserve">Tilgung Darlehen </t>
  </si>
  <si>
    <t>Grundstück / Immobilien einschl. Nebenkosten</t>
  </si>
  <si>
    <t>Bau- / Umbaumaßnahmen</t>
  </si>
  <si>
    <t>Produktionsanlagen / Maschinen / Werkzeuge / Geräte</t>
  </si>
  <si>
    <t>Betriebs- / Geschäftsausstattung</t>
  </si>
  <si>
    <t>Hard- / Software</t>
  </si>
  <si>
    <t>Patent- / Lizenz- / Franchisegebühr / Markeneintragung</t>
  </si>
  <si>
    <t>erstes Material- / Warenlager, Roh- / Hilfs- / Betriebsstoffe</t>
  </si>
  <si>
    <t>Anmeldung / Genehmigungen</t>
  </si>
  <si>
    <t>Notar / Beratung / Rechtsanwalt</t>
  </si>
  <si>
    <r>
      <t>Kaufpreis / Übernahmepreis</t>
    </r>
    <r>
      <rPr>
        <vertAlign val="superscript"/>
        <sz val="10"/>
        <rFont val="Arial"/>
        <family val="2"/>
      </rPr>
      <t>1</t>
    </r>
  </si>
  <si>
    <r>
      <t xml:space="preserve">Summe Startinvestitionen </t>
    </r>
    <r>
      <rPr>
        <b/>
        <vertAlign val="superscript"/>
        <sz val="12"/>
        <rFont val="Arial"/>
        <family val="2"/>
      </rPr>
      <t>2</t>
    </r>
  </si>
  <si>
    <r>
      <t>3. Kosten für Anlaufphase</t>
    </r>
    <r>
      <rPr>
        <b/>
        <vertAlign val="superscript"/>
        <sz val="12"/>
        <rFont val="Arial"/>
        <family val="2"/>
      </rPr>
      <t xml:space="preserve"> 3 </t>
    </r>
  </si>
  <si>
    <r>
      <t xml:space="preserve">Vorfinanzierung MwSt. / USt. aus Startinvestitionen </t>
    </r>
    <r>
      <rPr>
        <b/>
        <vertAlign val="superscript"/>
        <sz val="12"/>
        <rFont val="Arial"/>
        <family val="2"/>
      </rPr>
      <t>4</t>
    </r>
  </si>
  <si>
    <r>
      <t>Abschreibung (AfA</t>
    </r>
    <r>
      <rPr>
        <b/>
        <vertAlign val="superscript"/>
        <sz val="12"/>
        <rFont val="Arial"/>
        <family val="2"/>
      </rPr>
      <t>5</t>
    </r>
    <r>
      <rPr>
        <b/>
        <sz val="12"/>
        <rFont val="Arial"/>
        <family val="2"/>
      </rPr>
      <t>)</t>
    </r>
  </si>
  <si>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mtl. AfA für 1. 12 Monate</t>
    </r>
  </si>
  <si>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mtl. AfA für 2. 12 Monate</t>
    </r>
  </si>
  <si>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mtl. AfA für 3. 12 Monate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</si>
  <si>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 Finanzierung i.d.R. über Investitionskredite, vgl. u.a. auch:
    www.kfw.de 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</si>
  <si>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Hier den höchsten Fehlbetrag aus dem Liquiditätsplan übernehmen. Finanzierung erfolgt i.d.R. über Betriebsmittel- /Kontokorrentkredit</t>
    </r>
  </si>
  <si>
    <r>
      <rPr>
        <vertAlign val="superscript"/>
        <sz val="9"/>
        <rFont val="Arial"/>
        <family val="2"/>
      </rPr>
      <t>6</t>
    </r>
    <r>
      <rPr>
        <sz val="9"/>
        <rFont val="Arial"/>
        <family val="2"/>
      </rPr>
      <t xml:space="preserve"> bei unterjähriger Gründung sind die Abschreibungsbeträge in der Umsatz- und Rentabilitätsplanung für je 12 Monate fortzuschreiben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</si>
  <si>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Aktivierungspflicht für derivativen Geschäfts- oder Firmenwert beachten (Steuerberater kontaktieren), vgl. u.a.</t>
    </r>
  </si>
  <si>
    <t>§ 253 Abs. 1 Satz 4 HGB</t>
  </si>
  <si>
    <t xml:space="preserve">     Nebenkosten (Heizung, Wasser, Strom)</t>
  </si>
  <si>
    <t>Patent- / Lizenz- / Franchisegebühr</t>
  </si>
  <si>
    <t>Einrichtung / Büroausstattung</t>
  </si>
  <si>
    <t>Grundstück / Gebäude</t>
  </si>
  <si>
    <t>Maschinen / Geräte (Anschaffung / Leasing)</t>
  </si>
  <si>
    <r>
      <t xml:space="preserve">Dieses Excel-Sheet dient als Orientierungshilfe und erhebt keinen Anspruch auf Vollständigkeit. Trotz sorgfältiger Recherchen bei der Erstellung dieses Excel-Sheets kann eine Haftung für den Inhalt nicht übernommen werden. 
Die in diesem Excel-Sheet dargestellten Erläuterungen erfolgen vorbehaltlich etwaiger Änderungen durch anstehende verordnungsrechtliche oder gesetzliche Änderungen.
</t>
    </r>
    <r>
      <rPr>
        <b/>
        <sz val="12"/>
        <rFont val="Arial"/>
        <family val="2"/>
      </rPr>
      <t>Empfehlung:</t>
    </r>
    <r>
      <rPr>
        <sz val="12"/>
        <rFont val="Arial"/>
        <family val="2"/>
      </rPr>
      <t xml:space="preserve"> Holen Sie sich die Unterstützung durch qualifizierte Berater, z.B. Steuerberater</t>
    </r>
  </si>
  <si>
    <t>- Gewerbesteuer</t>
  </si>
  <si>
    <t>4  Weitere Informationen:  Mehrwertsteuer/ Umsatzsteuer und Vorsteuer</t>
  </si>
  <si>
    <t>5  Weitere Informationen: Abschreibung (AfA), Abschreibungsdauer, AfA-Tabellen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</si>
</sst>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&quot;DM&quot;_-;\-* #,##0.00\ &quot;DM&quot;_-;_-* &quot;-&quot;??\ &quot;DM&quot;_-;_-@_-"/>
    <numFmt numFmtId="165" formatCode="#,##0\ [$€-1]"/>
    <numFmt numFmtId="166" formatCode="_-* #,##0.00\ [$€-1]_-;\-* #,##0.00\ [$€-1]_-;_-* &quot;-&quot;??\ [$€-1]_-"/>
    <numFmt numFmtId="167" formatCode="#,##0\ &quot;€&quot;"/>
    <numFmt numFmtId="168" formatCode="_-* #,##0.00\ [$€-407]_-;\-* #,##0.00\ [$€-407]_-;_-* &quot;-&quot;??\ [$€-407]_-;_-@_-"/>
    <numFmt numFmtId="169" formatCode="_-* #,##0.00\ _D_M_-;\-* #,##0.00\ _D_M_-;_-* &quot;-&quot;??\ _D_M_-;_-@_-"/>
    <numFmt numFmtId="170" formatCode="_-* #,##0.00\ [$€]_-;\-* #,##0.00\ [$€]_-;_-* &quot;-&quot;??\ [$€]_-;_-@_-"/>
    <numFmt numFmtId="171" formatCode="#,##0.00\ &quot;€&quot;"/>
    <numFmt numFmtId="172" formatCode="#,##0.00\ [$€-407];\-#,##0.00\ [$€-407]"/>
    <numFmt numFmtId="173" formatCode="0.0%"/>
  </numFmts>
  <fonts count="5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23"/>
      <name val="Arial"/>
      <family val="2"/>
    </font>
    <font>
      <sz val="8"/>
      <color indexed="1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2"/>
      <name val="Tahoma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u/>
      <sz val="9"/>
      <color indexed="12"/>
      <name val="Arial"/>
      <family val="2"/>
    </font>
    <font>
      <sz val="8"/>
      <color indexed="9"/>
      <name val="Arial"/>
      <family val="2"/>
    </font>
    <font>
      <b/>
      <u/>
      <sz val="16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2"/>
      <color rgb="FFFF0000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color rgb="FF97BF38"/>
      <name val="Arial"/>
      <family val="2"/>
    </font>
    <font>
      <sz val="8"/>
      <color theme="0" tint="-0.499984740745262"/>
      <name val="Arial"/>
      <family val="2"/>
    </font>
    <font>
      <vertAlign val="superscript"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darkHorizontal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gradientFill degree="45">
        <stop position="0">
          <color rgb="FFFFFF00"/>
        </stop>
        <stop position="1">
          <color theme="0" tint="-0.34900967436750391"/>
        </stop>
      </gradientFill>
    </fill>
  </fills>
  <borders count="6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50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7" fillId="20" borderId="2" applyNumberFormat="0" applyAlignment="0" applyProtection="0"/>
    <xf numFmtId="0" fontId="17" fillId="20" borderId="2" applyNumberFormat="0" applyAlignment="0" applyProtection="0"/>
    <xf numFmtId="0" fontId="18" fillId="7" borderId="2" applyNumberFormat="0" applyAlignment="0" applyProtection="0"/>
    <xf numFmtId="0" fontId="18" fillId="7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0" fontId="2" fillId="22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9" applyNumberFormat="0" applyAlignment="0" applyProtection="0"/>
    <xf numFmtId="0" fontId="30" fillId="23" borderId="9" applyNumberFormat="0" applyAlignment="0" applyProtection="0"/>
  </cellStyleXfs>
  <cellXfs count="438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49" fontId="0" fillId="0" borderId="0" xfId="0" applyNumberForma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6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52" fillId="0" borderId="0" xfId="0" applyFont="1" applyProtection="1">
      <protection hidden="1"/>
    </xf>
    <xf numFmtId="0" fontId="12" fillId="0" borderId="0" xfId="0" applyFont="1" applyProtection="1">
      <protection hidden="1"/>
    </xf>
    <xf numFmtId="165" fontId="0" fillId="26" borderId="0" xfId="0" applyNumberFormat="1" applyFill="1" applyProtection="1">
      <protection hidden="1"/>
    </xf>
    <xf numFmtId="0" fontId="0" fillId="26" borderId="0" xfId="0" applyFill="1" applyProtection="1">
      <protection hidden="1"/>
    </xf>
    <xf numFmtId="49" fontId="53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49" fontId="2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49" fontId="3" fillId="0" borderId="0" xfId="0" applyNumberFormat="1" applyFont="1" applyProtection="1">
      <protection hidden="1"/>
    </xf>
    <xf numFmtId="0" fontId="35" fillId="0" borderId="0" xfId="0" applyFont="1" applyProtection="1">
      <protection hidden="1"/>
    </xf>
    <xf numFmtId="0" fontId="2" fillId="0" borderId="0" xfId="140" applyProtection="1">
      <protection hidden="1"/>
    </xf>
    <xf numFmtId="0" fontId="32" fillId="0" borderId="0" xfId="77" applyFont="1" applyAlignment="1" applyProtection="1"/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165" fontId="2" fillId="0" borderId="0" xfId="0" applyNumberFormat="1" applyFont="1" applyAlignment="1" applyProtection="1">
      <alignment horizontal="left"/>
      <protection hidden="1"/>
    </xf>
    <xf numFmtId="0" fontId="37" fillId="0" borderId="0" xfId="0" applyFont="1" applyAlignment="1" applyProtection="1">
      <alignment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0" fontId="37" fillId="0" borderId="0" xfId="0" applyFont="1" applyProtection="1">
      <protection hidden="1"/>
    </xf>
    <xf numFmtId="0" fontId="37" fillId="0" borderId="0" xfId="0" applyFont="1" applyAlignment="1" applyProtection="1">
      <alignment vertical="top"/>
      <protection hidden="1"/>
    </xf>
    <xf numFmtId="0" fontId="4" fillId="0" borderId="0" xfId="0" quotePrefix="1" applyFont="1" applyAlignment="1">
      <alignment horizontal="left" vertical="center" indent="1"/>
    </xf>
    <xf numFmtId="0" fontId="11" fillId="27" borderId="12" xfId="0" applyFont="1" applyFill="1" applyBorder="1" applyAlignment="1">
      <alignment horizontal="left" vertical="center"/>
    </xf>
    <xf numFmtId="0" fontId="31" fillId="27" borderId="13" xfId="0" applyFont="1" applyFill="1" applyBorder="1" applyAlignment="1">
      <alignment horizontal="left" vertical="center"/>
    </xf>
    <xf numFmtId="0" fontId="11" fillId="28" borderId="14" xfId="0" applyFont="1" applyFill="1" applyBorder="1" applyAlignment="1">
      <alignment horizontal="left" vertical="center"/>
    </xf>
    <xf numFmtId="0" fontId="12" fillId="28" borderId="15" xfId="0" applyFont="1" applyFill="1" applyBorder="1" applyAlignment="1">
      <alignment horizontal="left" vertical="center"/>
    </xf>
    <xf numFmtId="0" fontId="8" fillId="0" borderId="0" xfId="0" applyFont="1"/>
    <xf numFmtId="49" fontId="3" fillId="0" borderId="0" xfId="0" applyNumberFormat="1" applyFont="1" applyAlignment="1" applyProtection="1">
      <alignment horizontal="center" wrapText="1"/>
      <protection hidden="1"/>
    </xf>
    <xf numFmtId="0" fontId="37" fillId="0" borderId="0" xfId="0" applyFont="1" applyAlignment="1" applyProtection="1">
      <alignment vertical="top" wrapText="1"/>
      <protection hidden="1"/>
    </xf>
    <xf numFmtId="49" fontId="37" fillId="0" borderId="0" xfId="0" applyNumberFormat="1" applyFont="1" applyAlignment="1">
      <alignment horizontal="left" vertical="top" wrapText="1"/>
    </xf>
    <xf numFmtId="0" fontId="37" fillId="0" borderId="0" xfId="0" applyFont="1"/>
    <xf numFmtId="0" fontId="42" fillId="0" borderId="0" xfId="77" applyFont="1" applyAlignment="1" applyProtection="1"/>
    <xf numFmtId="0" fontId="42" fillId="0" borderId="0" xfId="77" applyFont="1" applyAlignment="1" applyProtection="1">
      <protection hidden="1"/>
    </xf>
    <xf numFmtId="0" fontId="37" fillId="0" borderId="0" xfId="0" applyFont="1" applyAlignment="1" applyProtection="1">
      <alignment horizontal="left" vertical="center"/>
      <protection hidden="1"/>
    </xf>
    <xf numFmtId="49" fontId="37" fillId="0" borderId="0" xfId="0" applyNumberFormat="1" applyFont="1" applyAlignment="1" applyProtection="1">
      <alignment vertical="top" wrapText="1"/>
      <protection hidden="1"/>
    </xf>
    <xf numFmtId="7" fontId="3" fillId="0" borderId="0" xfId="0" applyNumberFormat="1" applyFont="1" applyAlignment="1">
      <alignment horizontal="right" vertical="center"/>
    </xf>
    <xf numFmtId="7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indent="1"/>
    </xf>
    <xf numFmtId="171" fontId="3" fillId="0" borderId="0" xfId="140" applyNumberFormat="1" applyFont="1" applyAlignment="1">
      <alignment vertical="center" wrapText="1"/>
    </xf>
    <xf numFmtId="171" fontId="3" fillId="0" borderId="0" xfId="140" applyNumberFormat="1" applyFont="1" applyAlignment="1">
      <alignment horizontal="right" vertical="center" wrapText="1"/>
    </xf>
    <xf numFmtId="0" fontId="2" fillId="24" borderId="0" xfId="140" applyFill="1"/>
    <xf numFmtId="0" fontId="2" fillId="24" borderId="0" xfId="140" applyFill="1" applyAlignment="1">
      <alignment vertical="center"/>
    </xf>
    <xf numFmtId="171" fontId="3" fillId="24" borderId="17" xfId="140" applyNumberFormat="1" applyFont="1" applyFill="1" applyBorder="1" applyAlignment="1">
      <alignment horizontal="center" vertical="center" wrapText="1"/>
    </xf>
    <xf numFmtId="0" fontId="3" fillId="24" borderId="0" xfId="140" applyFont="1" applyFill="1" applyAlignment="1">
      <alignment vertical="center"/>
    </xf>
    <xf numFmtId="1" fontId="3" fillId="26" borderId="0" xfId="0" applyNumberFormat="1" applyFont="1" applyFill="1" applyAlignment="1">
      <alignment horizontal="center"/>
    </xf>
    <xf numFmtId="0" fontId="3" fillId="26" borderId="0" xfId="0" applyFont="1" applyFill="1" applyAlignment="1">
      <alignment horizontal="centerContinuous"/>
    </xf>
    <xf numFmtId="171" fontId="5" fillId="26" borderId="0" xfId="140" applyNumberFormat="1" applyFont="1" applyFill="1" applyAlignment="1">
      <alignment wrapText="1"/>
    </xf>
    <xf numFmtId="0" fontId="5" fillId="24" borderId="0" xfId="140" applyFont="1" applyFill="1"/>
    <xf numFmtId="171" fontId="4" fillId="26" borderId="0" xfId="140" applyNumberFormat="1" applyFont="1" applyFill="1" applyAlignment="1">
      <alignment wrapText="1"/>
    </xf>
    <xf numFmtId="0" fontId="4" fillId="24" borderId="0" xfId="140" applyFont="1" applyFill="1"/>
    <xf numFmtId="49" fontId="5" fillId="0" borderId="0" xfId="0" applyNumberFormat="1" applyFont="1" applyAlignment="1" applyProtection="1">
      <alignment horizontal="center" wrapText="1"/>
      <protection hidden="1"/>
    </xf>
    <xf numFmtId="49" fontId="11" fillId="0" borderId="0" xfId="0" applyNumberFormat="1" applyFont="1" applyAlignment="1" applyProtection="1">
      <alignment horizontal="left" vertical="center" wrapText="1"/>
      <protection hidden="1"/>
    </xf>
    <xf numFmtId="0" fontId="10" fillId="0" borderId="0" xfId="140" applyFont="1" applyAlignment="1" applyProtection="1">
      <alignment horizontal="center" vertical="center"/>
      <protection hidden="1"/>
    </xf>
    <xf numFmtId="0" fontId="11" fillId="0" borderId="18" xfId="140" applyFont="1" applyBorder="1" applyAlignment="1" applyProtection="1">
      <alignment horizontal="center" vertical="center"/>
      <protection hidden="1"/>
    </xf>
    <xf numFmtId="0" fontId="10" fillId="0" borderId="0" xfId="140" applyFont="1" applyAlignment="1" applyProtection="1">
      <alignment horizontal="left" vertical="top"/>
      <protection hidden="1"/>
    </xf>
    <xf numFmtId="165" fontId="37" fillId="0" borderId="0" xfId="0" applyNumberFormat="1" applyFont="1" applyAlignment="1" applyProtection="1">
      <alignment horizontal="left" vertical="center"/>
      <protection hidden="1"/>
    </xf>
    <xf numFmtId="0" fontId="3" fillId="26" borderId="0" xfId="0" applyFont="1" applyFill="1" applyAlignment="1">
      <alignment horizontal="center"/>
    </xf>
    <xf numFmtId="171" fontId="3" fillId="26" borderId="0" xfId="140" applyNumberFormat="1" applyFont="1" applyFill="1" applyAlignment="1">
      <alignment vertical="center" wrapText="1"/>
    </xf>
    <xf numFmtId="171" fontId="3" fillId="26" borderId="0" xfId="140" applyNumberFormat="1" applyFont="1" applyFill="1" applyAlignment="1">
      <alignment horizontal="right" vertical="center" wrapText="1"/>
    </xf>
    <xf numFmtId="0" fontId="44" fillId="0" borderId="0" xfId="0" applyFont="1"/>
    <xf numFmtId="0" fontId="11" fillId="29" borderId="14" xfId="0" applyFont="1" applyFill="1" applyBorder="1" applyAlignment="1">
      <alignment horizontal="left" vertical="center"/>
    </xf>
    <xf numFmtId="0" fontId="12" fillId="29" borderId="15" xfId="0" applyFont="1" applyFill="1" applyBorder="1" applyAlignment="1">
      <alignment horizontal="left" vertical="center"/>
    </xf>
    <xf numFmtId="0" fontId="11" fillId="29" borderId="19" xfId="0" applyFont="1" applyFill="1" applyBorder="1" applyAlignment="1">
      <alignment horizontal="center" vertical="center"/>
    </xf>
    <xf numFmtId="0" fontId="11" fillId="27" borderId="10" xfId="0" applyFont="1" applyFill="1" applyBorder="1" applyAlignment="1">
      <alignment horizontal="left" vertical="center"/>
    </xf>
    <xf numFmtId="0" fontId="2" fillId="27" borderId="11" xfId="0" applyFont="1" applyFill="1" applyBorder="1" applyAlignment="1">
      <alignment horizontal="left" vertical="center"/>
    </xf>
    <xf numFmtId="0" fontId="10" fillId="27" borderId="11" xfId="0" applyFont="1" applyFill="1" applyBorder="1" applyAlignment="1">
      <alignment horizontal="left" vertical="center"/>
    </xf>
    <xf numFmtId="171" fontId="11" fillId="29" borderId="19" xfId="0" applyNumberFormat="1" applyFont="1" applyFill="1" applyBorder="1" applyAlignment="1">
      <alignment horizontal="center" vertical="center"/>
    </xf>
    <xf numFmtId="0" fontId="2" fillId="0" borderId="0" xfId="0" applyFont="1"/>
    <xf numFmtId="173" fontId="4" fillId="0" borderId="0" xfId="140" applyNumberFormat="1" applyFont="1" applyAlignment="1" applyProtection="1">
      <alignment horizontal="center" vertical="center"/>
      <protection hidden="1"/>
    </xf>
    <xf numFmtId="173" fontId="4" fillId="0" borderId="0" xfId="140" applyNumberFormat="1" applyFont="1" applyProtection="1">
      <protection hidden="1"/>
    </xf>
    <xf numFmtId="173" fontId="4" fillId="0" borderId="0" xfId="73" applyNumberFormat="1" applyFont="1" applyProtection="1">
      <protection hidden="1"/>
    </xf>
    <xf numFmtId="173" fontId="4" fillId="0" borderId="0" xfId="140" applyNumberFormat="1" applyFont="1"/>
    <xf numFmtId="173" fontId="4" fillId="0" borderId="18" xfId="140" applyNumberFormat="1" applyFont="1" applyBorder="1" applyAlignment="1" applyProtection="1">
      <alignment vertical="center"/>
      <protection hidden="1"/>
    </xf>
    <xf numFmtId="0" fontId="3" fillId="0" borderId="0" xfId="140" applyFont="1" applyProtection="1">
      <protection hidden="1"/>
    </xf>
    <xf numFmtId="171" fontId="2" fillId="0" borderId="0" xfId="140" applyNumberFormat="1" applyProtection="1">
      <protection hidden="1"/>
    </xf>
    <xf numFmtId="171" fontId="2" fillId="0" borderId="0" xfId="73" applyNumberFormat="1" applyFont="1" applyProtection="1">
      <protection hidden="1"/>
    </xf>
    <xf numFmtId="171" fontId="2" fillId="0" borderId="0" xfId="140" applyNumberFormat="1"/>
    <xf numFmtId="171" fontId="2" fillId="0" borderId="18" xfId="140" applyNumberFormat="1" applyBorder="1" applyAlignment="1" applyProtection="1">
      <alignment vertical="center"/>
      <protection hidden="1"/>
    </xf>
    <xf numFmtId="171" fontId="34" fillId="29" borderId="18" xfId="140" applyNumberFormat="1" applyFont="1" applyFill="1" applyBorder="1" applyAlignment="1" applyProtection="1">
      <alignment vertical="center"/>
      <protection hidden="1"/>
    </xf>
    <xf numFmtId="173" fontId="34" fillId="29" borderId="18" xfId="140" applyNumberFormat="1" applyFont="1" applyFill="1" applyBorder="1" applyAlignment="1" applyProtection="1">
      <alignment vertical="center"/>
      <protection hidden="1"/>
    </xf>
    <xf numFmtId="1" fontId="11" fillId="30" borderId="22" xfId="140" applyNumberFormat="1" applyFont="1" applyFill="1" applyBorder="1" applyAlignment="1" applyProtection="1">
      <alignment horizontal="center" vertical="center"/>
      <protection locked="0"/>
    </xf>
    <xf numFmtId="0" fontId="11" fillId="30" borderId="23" xfId="140" applyFont="1" applyFill="1" applyBorder="1" applyAlignment="1" applyProtection="1">
      <alignment horizontal="center" vertical="center"/>
      <protection locked="0"/>
    </xf>
    <xf numFmtId="0" fontId="3" fillId="27" borderId="24" xfId="0" applyFont="1" applyFill="1" applyBorder="1" applyAlignment="1">
      <alignment horizontal="center" vertical="center" wrapText="1"/>
    </xf>
    <xf numFmtId="0" fontId="11" fillId="31" borderId="12" xfId="0" applyFont="1" applyFill="1" applyBorder="1" applyAlignment="1">
      <alignment horizontal="left" vertical="center"/>
    </xf>
    <xf numFmtId="0" fontId="31" fillId="31" borderId="13" xfId="0" applyFont="1" applyFill="1" applyBorder="1" applyAlignment="1">
      <alignment horizontal="left" vertical="center"/>
    </xf>
    <xf numFmtId="0" fontId="3" fillId="28" borderId="24" xfId="0" applyFont="1" applyFill="1" applyBorder="1" applyAlignment="1">
      <alignment horizontal="center"/>
    </xf>
    <xf numFmtId="0" fontId="3" fillId="27" borderId="25" xfId="0" applyFont="1" applyFill="1" applyBorder="1" applyAlignment="1">
      <alignment horizontal="left" vertical="center"/>
    </xf>
    <xf numFmtId="0" fontId="3" fillId="27" borderId="26" xfId="0" applyFont="1" applyFill="1" applyBorder="1" applyAlignment="1">
      <alignment horizontal="left" vertical="center"/>
    </xf>
    <xf numFmtId="0" fontId="3" fillId="27" borderId="27" xfId="0" applyFont="1" applyFill="1" applyBorder="1" applyAlignment="1">
      <alignment vertical="center" wrapText="1"/>
    </xf>
    <xf numFmtId="0" fontId="8" fillId="27" borderId="27" xfId="0" applyFont="1" applyFill="1" applyBorder="1" applyProtection="1">
      <protection hidden="1"/>
    </xf>
    <xf numFmtId="0" fontId="8" fillId="27" borderId="0" xfId="0" applyFont="1" applyFill="1" applyProtection="1">
      <protection hidden="1"/>
    </xf>
    <xf numFmtId="0" fontId="3" fillId="27" borderId="28" xfId="0" applyFont="1" applyFill="1" applyBorder="1" applyAlignment="1">
      <alignment horizontal="center" vertical="center"/>
    </xf>
    <xf numFmtId="171" fontId="4" fillId="30" borderId="24" xfId="0" applyNumberFormat="1" applyFont="1" applyFill="1" applyBorder="1" applyAlignment="1" applyProtection="1">
      <alignment horizontal="right" vertical="center" indent="1"/>
      <protection locked="0"/>
    </xf>
    <xf numFmtId="0" fontId="55" fillId="0" borderId="21" xfId="0" applyFont="1" applyBorder="1" applyAlignment="1">
      <alignment vertical="top"/>
    </xf>
    <xf numFmtId="0" fontId="2" fillId="24" borderId="0" xfId="140" applyFill="1" applyAlignment="1">
      <alignment horizontal="right" vertical="center" indent="1"/>
    </xf>
    <xf numFmtId="171" fontId="56" fillId="26" borderId="0" xfId="140" applyNumberFormat="1" applyFont="1" applyFill="1" applyAlignment="1" applyProtection="1">
      <alignment horizontal="right" wrapText="1" indent="1"/>
      <protection locked="0"/>
    </xf>
    <xf numFmtId="171" fontId="3" fillId="26" borderId="0" xfId="140" applyNumberFormat="1" applyFont="1" applyFill="1" applyAlignment="1">
      <alignment horizontal="right" vertical="center" wrapText="1" indent="1"/>
    </xf>
    <xf numFmtId="171" fontId="3" fillId="28" borderId="24" xfId="140" applyNumberFormat="1" applyFont="1" applyFill="1" applyBorder="1" applyAlignment="1">
      <alignment horizontal="right" vertical="center" wrapText="1" indent="1"/>
    </xf>
    <xf numFmtId="171" fontId="3" fillId="32" borderId="24" xfId="140" quotePrefix="1" applyNumberFormat="1" applyFont="1" applyFill="1" applyBorder="1" applyAlignment="1">
      <alignment horizontal="right" vertical="center" wrapText="1" indent="1"/>
    </xf>
    <xf numFmtId="171" fontId="3" fillId="32" borderId="24" xfId="140" applyNumberFormat="1" applyFont="1" applyFill="1" applyBorder="1" applyAlignment="1">
      <alignment horizontal="right" vertical="center" wrapText="1" indent="1"/>
    </xf>
    <xf numFmtId="171" fontId="4" fillId="30" borderId="24" xfId="140" applyNumberFormat="1" applyFont="1" applyFill="1" applyBorder="1" applyAlignment="1" applyProtection="1">
      <alignment horizontal="right" vertical="center" wrapText="1" indent="1"/>
      <protection locked="0"/>
    </xf>
    <xf numFmtId="49" fontId="3" fillId="32" borderId="32" xfId="140" applyNumberFormat="1" applyFont="1" applyFill="1" applyBorder="1" applyAlignment="1">
      <alignment vertical="center" wrapText="1"/>
    </xf>
    <xf numFmtId="171" fontId="4" fillId="30" borderId="63" xfId="140" applyNumberFormat="1" applyFont="1" applyFill="1" applyBorder="1" applyAlignment="1" applyProtection="1">
      <alignment horizontal="right" wrapText="1" indent="1"/>
      <protection locked="0"/>
    </xf>
    <xf numFmtId="171" fontId="4" fillId="30" borderId="64" xfId="140" applyNumberFormat="1" applyFont="1" applyFill="1" applyBorder="1" applyAlignment="1" applyProtection="1">
      <alignment horizontal="right" wrapText="1" indent="1"/>
      <protection locked="0"/>
    </xf>
    <xf numFmtId="171" fontId="4" fillId="30" borderId="24" xfId="140" applyNumberFormat="1" applyFont="1" applyFill="1" applyBorder="1" applyAlignment="1" applyProtection="1">
      <alignment horizontal="right" wrapText="1" indent="1"/>
      <protection locked="0"/>
    </xf>
    <xf numFmtId="171" fontId="4" fillId="28" borderId="24" xfId="140" applyNumberFormat="1" applyFont="1" applyFill="1" applyBorder="1" applyAlignment="1">
      <alignment horizontal="right" wrapText="1" indent="1"/>
    </xf>
    <xf numFmtId="49" fontId="5" fillId="32" borderId="24" xfId="140" applyNumberFormat="1" applyFont="1" applyFill="1" applyBorder="1" applyAlignment="1">
      <alignment vertical="center" wrapText="1"/>
    </xf>
    <xf numFmtId="171" fontId="5" fillId="32" borderId="24" xfId="140" applyNumberFormat="1" applyFont="1" applyFill="1" applyBorder="1" applyAlignment="1">
      <alignment horizontal="right" wrapText="1" indent="1"/>
    </xf>
    <xf numFmtId="49" fontId="5" fillId="32" borderId="24" xfId="140" applyNumberFormat="1" applyFont="1" applyFill="1" applyBorder="1" applyAlignment="1">
      <alignment wrapText="1"/>
    </xf>
    <xf numFmtId="49" fontId="4" fillId="28" borderId="24" xfId="140" applyNumberFormat="1" applyFont="1" applyFill="1" applyBorder="1" applyAlignment="1">
      <alignment wrapText="1"/>
    </xf>
    <xf numFmtId="49" fontId="3" fillId="32" borderId="17" xfId="140" applyNumberFormat="1" applyFont="1" applyFill="1" applyBorder="1" applyAlignment="1">
      <alignment vertical="center" wrapText="1"/>
    </xf>
    <xf numFmtId="49" fontId="34" fillId="32" borderId="34" xfId="0" applyNumberFormat="1" applyFont="1" applyFill="1" applyBorder="1" applyAlignment="1">
      <alignment vertical="center" wrapText="1"/>
    </xf>
    <xf numFmtId="171" fontId="2" fillId="30" borderId="24" xfId="140" applyNumberFormat="1" applyFill="1" applyBorder="1" applyAlignment="1" applyProtection="1">
      <alignment horizontal="right" wrapText="1" indent="1"/>
      <protection locked="0"/>
    </xf>
    <xf numFmtId="0" fontId="3" fillId="26" borderId="17" xfId="0" applyFont="1" applyFill="1" applyBorder="1" applyAlignment="1">
      <alignment horizontal="center"/>
    </xf>
    <xf numFmtId="0" fontId="3" fillId="28" borderId="24" xfId="0" applyFont="1" applyFill="1" applyBorder="1" applyAlignment="1">
      <alignment horizontal="centerContinuous"/>
    </xf>
    <xf numFmtId="49" fontId="36" fillId="0" borderId="32" xfId="0" applyNumberFormat="1" applyFont="1" applyBorder="1" applyAlignment="1">
      <alignment horizontal="left" vertical="center" indent="1"/>
    </xf>
    <xf numFmtId="49" fontId="4" fillId="0" borderId="32" xfId="0" applyNumberFormat="1" applyFont="1" applyBorder="1" applyAlignment="1">
      <alignment horizontal="left" vertical="center" indent="1"/>
    </xf>
    <xf numFmtId="171" fontId="3" fillId="32" borderId="35" xfId="0" applyNumberFormat="1" applyFont="1" applyFill="1" applyBorder="1" applyAlignment="1">
      <alignment horizontal="right" vertical="center" indent="1"/>
    </xf>
    <xf numFmtId="171" fontId="3" fillId="32" borderId="34" xfId="0" applyNumberFormat="1" applyFont="1" applyFill="1" applyBorder="1" applyAlignment="1">
      <alignment horizontal="right" vertical="center" indent="1"/>
    </xf>
    <xf numFmtId="49" fontId="3" fillId="28" borderId="24" xfId="0" applyNumberFormat="1" applyFont="1" applyFill="1" applyBorder="1" applyAlignment="1">
      <alignment horizontal="left" indent="1"/>
    </xf>
    <xf numFmtId="49" fontId="3" fillId="0" borderId="24" xfId="0" applyNumberFormat="1" applyFont="1" applyBorder="1" applyAlignment="1">
      <alignment horizontal="left" vertical="center" indent="1"/>
    </xf>
    <xf numFmtId="172" fontId="3" fillId="28" borderId="24" xfId="0" applyNumberFormat="1" applyFont="1" applyFill="1" applyBorder="1" applyAlignment="1">
      <alignment horizontal="right" vertical="center" indent="1"/>
    </xf>
    <xf numFmtId="171" fontId="5" fillId="30" borderId="24" xfId="0" applyNumberFormat="1" applyFont="1" applyFill="1" applyBorder="1" applyAlignment="1" applyProtection="1">
      <alignment horizontal="right" vertical="center" indent="1"/>
      <protection locked="0"/>
    </xf>
    <xf numFmtId="172" fontId="4" fillId="28" borderId="24" xfId="0" applyNumberFormat="1" applyFont="1" applyFill="1" applyBorder="1" applyAlignment="1">
      <alignment horizontal="right" vertical="center" indent="1"/>
    </xf>
    <xf numFmtId="49" fontId="5" fillId="32" borderId="24" xfId="0" applyNumberFormat="1" applyFont="1" applyFill="1" applyBorder="1" applyAlignment="1">
      <alignment horizontal="left" vertical="center" indent="1"/>
    </xf>
    <xf numFmtId="172" fontId="5" fillId="32" borderId="24" xfId="0" applyNumberFormat="1" applyFont="1" applyFill="1" applyBorder="1" applyAlignment="1">
      <alignment horizontal="right" vertical="center" indent="1"/>
    </xf>
    <xf numFmtId="171" fontId="5" fillId="32" borderId="24" xfId="0" applyNumberFormat="1" applyFont="1" applyFill="1" applyBorder="1" applyAlignment="1">
      <alignment horizontal="right" vertical="center" indent="1"/>
    </xf>
    <xf numFmtId="49" fontId="36" fillId="0" borderId="24" xfId="0" applyNumberFormat="1" applyFont="1" applyBorder="1" applyAlignment="1">
      <alignment horizontal="left" vertical="center" indent="1"/>
    </xf>
    <xf numFmtId="49" fontId="4" fillId="0" borderId="24" xfId="0" applyNumberFormat="1" applyFont="1" applyBorder="1" applyAlignment="1">
      <alignment horizontal="left" vertical="center" indent="1"/>
    </xf>
    <xf numFmtId="171" fontId="4" fillId="28" borderId="24" xfId="0" applyNumberFormat="1" applyFont="1" applyFill="1" applyBorder="1" applyAlignment="1">
      <alignment horizontal="right" vertical="center" indent="1"/>
    </xf>
    <xf numFmtId="171" fontId="4" fillId="32" borderId="24" xfId="0" applyNumberFormat="1" applyFont="1" applyFill="1" applyBorder="1" applyAlignment="1">
      <alignment horizontal="right" vertical="center" indent="1"/>
    </xf>
    <xf numFmtId="0" fontId="4" fillId="0" borderId="24" xfId="0" applyFont="1" applyBorder="1" applyAlignment="1">
      <alignment horizontal="left" vertical="center" indent="1"/>
    </xf>
    <xf numFmtId="49" fontId="3" fillId="32" borderId="24" xfId="0" applyNumberFormat="1" applyFont="1" applyFill="1" applyBorder="1" applyAlignment="1">
      <alignment horizontal="left" vertical="center" indent="1"/>
    </xf>
    <xf numFmtId="171" fontId="3" fillId="32" borderId="24" xfId="0" applyNumberFormat="1" applyFont="1" applyFill="1" applyBorder="1" applyAlignment="1">
      <alignment horizontal="right" vertical="center" indent="1"/>
    </xf>
    <xf numFmtId="49" fontId="3" fillId="28" borderId="24" xfId="0" applyNumberFormat="1" applyFont="1" applyFill="1" applyBorder="1" applyAlignment="1">
      <alignment horizontal="left" vertical="center" wrapText="1" indent="1"/>
    </xf>
    <xf numFmtId="171" fontId="3" fillId="28" borderId="24" xfId="0" applyNumberFormat="1" applyFont="1" applyFill="1" applyBorder="1" applyAlignment="1">
      <alignment horizontal="right" vertical="center" indent="1"/>
    </xf>
    <xf numFmtId="171" fontId="3" fillId="32" borderId="24" xfId="0" applyNumberFormat="1" applyFont="1" applyFill="1" applyBorder="1" applyAlignment="1" applyProtection="1">
      <alignment horizontal="right" vertical="center" indent="1"/>
      <protection locked="0"/>
    </xf>
    <xf numFmtId="49" fontId="5" fillId="28" borderId="24" xfId="0" applyNumberFormat="1" applyFont="1" applyFill="1" applyBorder="1" applyAlignment="1">
      <alignment horizontal="left" vertical="center" indent="1"/>
    </xf>
    <xf numFmtId="171" fontId="5" fillId="28" borderId="24" xfId="0" applyNumberFormat="1" applyFont="1" applyFill="1" applyBorder="1" applyAlignment="1">
      <alignment horizontal="right" vertical="center" indent="1"/>
    </xf>
    <xf numFmtId="49" fontId="4" fillId="32" borderId="24" xfId="0" applyNumberFormat="1" applyFont="1" applyFill="1" applyBorder="1" applyAlignment="1">
      <alignment horizontal="left" vertical="center" indent="1"/>
    </xf>
    <xf numFmtId="49" fontId="4" fillId="28" borderId="24" xfId="0" applyNumberFormat="1" applyFont="1" applyFill="1" applyBorder="1" applyAlignment="1">
      <alignment horizontal="left" vertical="center" indent="1"/>
    </xf>
    <xf numFmtId="49" fontId="3" fillId="28" borderId="24" xfId="0" applyNumberFormat="1" applyFont="1" applyFill="1" applyBorder="1" applyAlignment="1">
      <alignment horizontal="left" vertical="center" indent="1"/>
    </xf>
    <xf numFmtId="49" fontId="5" fillId="32" borderId="24" xfId="0" applyNumberFormat="1" applyFont="1" applyFill="1" applyBorder="1" applyAlignment="1">
      <alignment horizontal="left" vertical="center" wrapText="1" indent="1"/>
    </xf>
    <xf numFmtId="49" fontId="3" fillId="32" borderId="31" xfId="0" applyNumberFormat="1" applyFont="1" applyFill="1" applyBorder="1" applyAlignment="1">
      <alignment horizontal="left" vertical="center" indent="1"/>
    </xf>
    <xf numFmtId="0" fontId="4" fillId="0" borderId="11" xfId="0" quotePrefix="1" applyFont="1" applyBorder="1" applyAlignment="1">
      <alignment horizontal="left" vertical="center" indent="1"/>
    </xf>
    <xf numFmtId="171" fontId="5" fillId="0" borderId="11" xfId="0" applyNumberFormat="1" applyFont="1" applyBorder="1" applyAlignment="1">
      <alignment horizontal="right" vertical="center" indent="1"/>
    </xf>
    <xf numFmtId="49" fontId="5" fillId="0" borderId="11" xfId="0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 indent="1"/>
    </xf>
    <xf numFmtId="171" fontId="3" fillId="0" borderId="11" xfId="0" applyNumberFormat="1" applyFont="1" applyBorder="1" applyAlignment="1">
      <alignment horizontal="right" vertical="center" indent="1"/>
    </xf>
    <xf numFmtId="171" fontId="0" fillId="0" borderId="32" xfId="0" applyNumberFormat="1" applyBorder="1" applyAlignment="1">
      <alignment horizontal="right" vertical="center" indent="1"/>
    </xf>
    <xf numFmtId="171" fontId="0" fillId="0" borderId="11" xfId="0" applyNumberFormat="1" applyBorder="1" applyAlignment="1">
      <alignment horizontal="right" vertical="center" indent="1"/>
    </xf>
    <xf numFmtId="171" fontId="0" fillId="0" borderId="29" xfId="0" applyNumberFormat="1" applyBorder="1" applyAlignment="1">
      <alignment horizontal="right" vertical="center" indent="1"/>
    </xf>
    <xf numFmtId="49" fontId="40" fillId="25" borderId="0" xfId="0" applyNumberFormat="1" applyFont="1" applyFill="1"/>
    <xf numFmtId="9" fontId="5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171" fontId="4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right" vertical="center"/>
    </xf>
    <xf numFmtId="171" fontId="3" fillId="0" borderId="0" xfId="0" applyNumberFormat="1" applyFont="1" applyAlignment="1">
      <alignment horizontal="center" vertical="center"/>
    </xf>
    <xf numFmtId="171" fontId="4" fillId="0" borderId="0" xfId="0" applyNumberFormat="1" applyFont="1" applyAlignment="1">
      <alignment vertical="center"/>
    </xf>
    <xf numFmtId="171" fontId="5" fillId="0" borderId="0" xfId="0" applyNumberFormat="1" applyFont="1" applyAlignment="1">
      <alignment vertical="center"/>
    </xf>
    <xf numFmtId="171" fontId="3" fillId="32" borderId="21" xfId="0" applyNumberFormat="1" applyFont="1" applyFill="1" applyBorder="1" applyAlignment="1">
      <alignment horizontal="right" vertical="center" indent="1"/>
    </xf>
    <xf numFmtId="171" fontId="5" fillId="32" borderId="11" xfId="0" applyNumberFormat="1" applyFont="1" applyFill="1" applyBorder="1" applyAlignment="1">
      <alignment horizontal="right" vertical="center" indent="1"/>
    </xf>
    <xf numFmtId="171" fontId="4" fillId="28" borderId="11" xfId="0" applyNumberFormat="1" applyFont="1" applyFill="1" applyBorder="1" applyAlignment="1">
      <alignment horizontal="right" vertical="center" indent="1"/>
    </xf>
    <xf numFmtId="171" fontId="5" fillId="28" borderId="11" xfId="0" applyNumberFormat="1" applyFont="1" applyFill="1" applyBorder="1" applyAlignment="1">
      <alignment horizontal="right" vertical="center" indent="1"/>
    </xf>
    <xf numFmtId="171" fontId="4" fillId="32" borderId="11" xfId="0" applyNumberFormat="1" applyFont="1" applyFill="1" applyBorder="1" applyAlignment="1">
      <alignment horizontal="right" vertical="center" indent="1"/>
    </xf>
    <xf numFmtId="49" fontId="3" fillId="32" borderId="21" xfId="0" applyNumberFormat="1" applyFont="1" applyFill="1" applyBorder="1" applyAlignment="1">
      <alignment horizontal="left" vertical="center" indent="1"/>
    </xf>
    <xf numFmtId="49" fontId="5" fillId="28" borderId="11" xfId="0" applyNumberFormat="1" applyFont="1" applyFill="1" applyBorder="1" applyAlignment="1">
      <alignment horizontal="left" vertical="center" indent="1"/>
    </xf>
    <xf numFmtId="49" fontId="5" fillId="32" borderId="11" xfId="0" applyNumberFormat="1" applyFont="1" applyFill="1" applyBorder="1" applyAlignment="1">
      <alignment horizontal="left" vertical="center" indent="1"/>
    </xf>
    <xf numFmtId="49" fontId="36" fillId="28" borderId="11" xfId="0" applyNumberFormat="1" applyFont="1" applyFill="1" applyBorder="1" applyAlignment="1">
      <alignment horizontal="left" vertical="center" indent="1"/>
    </xf>
    <xf numFmtId="49" fontId="4" fillId="28" borderId="11" xfId="0" applyNumberFormat="1" applyFont="1" applyFill="1" applyBorder="1" applyAlignment="1">
      <alignment horizontal="left" vertical="center" indent="1"/>
    </xf>
    <xf numFmtId="171" fontId="3" fillId="32" borderId="11" xfId="0" applyNumberFormat="1" applyFont="1" applyFill="1" applyBorder="1" applyAlignment="1">
      <alignment horizontal="right" vertical="center" indent="1"/>
    </xf>
    <xf numFmtId="171" fontId="3" fillId="28" borderId="11" xfId="0" applyNumberFormat="1" applyFont="1" applyFill="1" applyBorder="1" applyAlignment="1">
      <alignment horizontal="right" vertical="center" indent="1"/>
    </xf>
    <xf numFmtId="173" fontId="3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indent="1"/>
    </xf>
    <xf numFmtId="49" fontId="36" fillId="0" borderId="0" xfId="0" applyNumberFormat="1" applyFont="1" applyAlignment="1">
      <alignment horizontal="left" vertical="center" indent="1"/>
    </xf>
    <xf numFmtId="49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horizontal="left" vertical="center" wrapText="1" indent="1"/>
    </xf>
    <xf numFmtId="49" fontId="5" fillId="0" borderId="0" xfId="0" applyNumberFormat="1" applyFont="1" applyAlignment="1">
      <alignment horizontal="left" vertical="center" wrapText="1" indent="1"/>
    </xf>
    <xf numFmtId="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4" fillId="32" borderId="11" xfId="0" applyNumberFormat="1" applyFont="1" applyFill="1" applyBorder="1" applyAlignment="1">
      <alignment horizontal="left" vertical="center" indent="1"/>
    </xf>
    <xf numFmtId="0" fontId="4" fillId="32" borderId="11" xfId="0" applyFont="1" applyFill="1" applyBorder="1" applyAlignment="1">
      <alignment horizontal="left" vertical="center" indent="1"/>
    </xf>
    <xf numFmtId="49" fontId="3" fillId="32" borderId="11" xfId="0" applyNumberFormat="1" applyFont="1" applyFill="1" applyBorder="1" applyAlignment="1">
      <alignment horizontal="left" vertical="center" indent="1"/>
    </xf>
    <xf numFmtId="49" fontId="3" fillId="28" borderId="11" xfId="0" applyNumberFormat="1" applyFont="1" applyFill="1" applyBorder="1" applyAlignment="1">
      <alignment horizontal="left" vertical="center" wrapText="1" indent="1"/>
    </xf>
    <xf numFmtId="49" fontId="3" fillId="28" borderId="11" xfId="0" applyNumberFormat="1" applyFont="1" applyFill="1" applyBorder="1" applyAlignment="1">
      <alignment horizontal="left" vertical="center" indent="1"/>
    </xf>
    <xf numFmtId="49" fontId="5" fillId="32" borderId="11" xfId="0" applyNumberFormat="1" applyFont="1" applyFill="1" applyBorder="1" applyAlignment="1">
      <alignment horizontal="left" vertical="center" wrapText="1" indent="1"/>
    </xf>
    <xf numFmtId="171" fontId="2" fillId="30" borderId="16" xfId="0" applyNumberFormat="1" applyFont="1" applyFill="1" applyBorder="1" applyAlignment="1" applyProtection="1">
      <alignment horizontal="right" vertical="center" indent="1"/>
      <protection locked="0"/>
    </xf>
    <xf numFmtId="171" fontId="11" fillId="27" borderId="36" xfId="0" applyNumberFormat="1" applyFont="1" applyFill="1" applyBorder="1" applyAlignment="1">
      <alignment horizontal="right" vertical="center" indent="1"/>
    </xf>
    <xf numFmtId="171" fontId="2" fillId="32" borderId="16" xfId="0" applyNumberFormat="1" applyFont="1" applyFill="1" applyBorder="1" applyAlignment="1">
      <alignment horizontal="right" vertical="center" indent="1"/>
    </xf>
    <xf numFmtId="171" fontId="11" fillId="28" borderId="19" xfId="0" applyNumberFormat="1" applyFont="1" applyFill="1" applyBorder="1" applyAlignment="1">
      <alignment horizontal="right" vertical="center" indent="1"/>
    </xf>
    <xf numFmtId="171" fontId="11" fillId="31" borderId="36" xfId="0" applyNumberFormat="1" applyFont="1" applyFill="1" applyBorder="1" applyAlignment="1">
      <alignment horizontal="right" vertical="center" indent="1"/>
    </xf>
    <xf numFmtId="10" fontId="2" fillId="30" borderId="37" xfId="0" applyNumberFormat="1" applyFont="1" applyFill="1" applyBorder="1" applyAlignment="1" applyProtection="1">
      <alignment horizontal="right" vertical="center" indent="1"/>
      <protection locked="0"/>
    </xf>
    <xf numFmtId="171" fontId="3" fillId="27" borderId="38" xfId="0" applyNumberFormat="1" applyFont="1" applyFill="1" applyBorder="1" applyAlignment="1">
      <alignment horizontal="right" vertical="center" indent="1"/>
    </xf>
    <xf numFmtId="0" fontId="2" fillId="30" borderId="38" xfId="0" applyFont="1" applyFill="1" applyBorder="1" applyAlignment="1" applyProtection="1">
      <alignment horizontal="right" vertical="center" indent="1"/>
      <protection locked="0"/>
    </xf>
    <xf numFmtId="0" fontId="8" fillId="27" borderId="39" xfId="0" applyFont="1" applyFill="1" applyBorder="1" applyAlignment="1" applyProtection="1">
      <alignment horizontal="right" indent="1"/>
      <protection hidden="1"/>
    </xf>
    <xf numFmtId="171" fontId="3" fillId="27" borderId="40" xfId="0" applyNumberFormat="1" applyFont="1" applyFill="1" applyBorder="1" applyAlignment="1">
      <alignment horizontal="right" vertical="center" indent="1"/>
    </xf>
    <xf numFmtId="171" fontId="3" fillId="27" borderId="41" xfId="0" applyNumberFormat="1" applyFont="1" applyFill="1" applyBorder="1" applyAlignment="1">
      <alignment horizontal="right" vertical="center" indent="1"/>
    </xf>
    <xf numFmtId="0" fontId="3" fillId="27" borderId="42" xfId="0" applyFont="1" applyFill="1" applyBorder="1" applyAlignment="1">
      <alignment horizontal="right" vertical="center" indent="1"/>
    </xf>
    <xf numFmtId="0" fontId="3" fillId="27" borderId="43" xfId="0" applyFont="1" applyFill="1" applyBorder="1" applyAlignment="1">
      <alignment horizontal="right" vertical="center" indent="1"/>
    </xf>
    <xf numFmtId="171" fontId="2" fillId="30" borderId="13" xfId="73" applyNumberFormat="1" applyFont="1" applyFill="1" applyBorder="1" applyAlignment="1" applyProtection="1">
      <alignment horizontal="right" indent="1"/>
      <protection locked="0"/>
    </xf>
    <xf numFmtId="171" fontId="2" fillId="30" borderId="0" xfId="73" applyNumberFormat="1" applyFont="1" applyFill="1" applyBorder="1" applyAlignment="1" applyProtection="1">
      <alignment horizontal="right" indent="1"/>
      <protection locked="0"/>
    </xf>
    <xf numFmtId="171" fontId="34" fillId="29" borderId="18" xfId="140" applyNumberFormat="1" applyFont="1" applyFill="1" applyBorder="1" applyAlignment="1">
      <alignment horizontal="right" vertical="center" indent="1"/>
    </xf>
    <xf numFmtId="171" fontId="2" fillId="30" borderId="18" xfId="140" applyNumberFormat="1" applyFill="1" applyBorder="1" applyAlignment="1" applyProtection="1">
      <alignment horizontal="right" vertical="center" indent="1"/>
      <protection locked="0"/>
    </xf>
    <xf numFmtId="171" fontId="34" fillId="27" borderId="18" xfId="140" applyNumberFormat="1" applyFont="1" applyFill="1" applyBorder="1" applyAlignment="1">
      <alignment horizontal="right" vertical="center" indent="1"/>
    </xf>
    <xf numFmtId="171" fontId="2" fillId="0" borderId="0" xfId="73" applyNumberFormat="1" applyFont="1" applyAlignment="1" applyProtection="1">
      <alignment horizontal="right" indent="1"/>
      <protection hidden="1"/>
    </xf>
    <xf numFmtId="171" fontId="2" fillId="0" borderId="0" xfId="140" applyNumberFormat="1" applyAlignment="1">
      <alignment horizontal="right" indent="1"/>
    </xf>
    <xf numFmtId="171" fontId="2" fillId="29" borderId="0" xfId="73" applyNumberFormat="1" applyFont="1" applyFill="1" applyBorder="1" applyAlignment="1" applyProtection="1">
      <alignment horizontal="right" indent="1"/>
      <protection hidden="1"/>
    </xf>
    <xf numFmtId="0" fontId="42" fillId="0" borderId="0" xfId="77" applyFont="1" applyAlignment="1" applyProtection="1">
      <alignment horizontal="left" vertical="center"/>
      <protection hidden="1"/>
    </xf>
    <xf numFmtId="0" fontId="3" fillId="27" borderId="44" xfId="0" applyFont="1" applyFill="1" applyBorder="1" applyAlignment="1">
      <alignment horizontal="left" vertical="center" wrapText="1"/>
    </xf>
    <xf numFmtId="0" fontId="3" fillId="27" borderId="11" xfId="0" applyFont="1" applyFill="1" applyBorder="1" applyAlignment="1">
      <alignment horizontal="left" vertical="center" wrapText="1"/>
    </xf>
    <xf numFmtId="0" fontId="3" fillId="27" borderId="45" xfId="0" applyFont="1" applyFill="1" applyBorder="1" applyAlignment="1">
      <alignment horizontal="left" vertical="center" wrapText="1"/>
    </xf>
    <xf numFmtId="0" fontId="3" fillId="27" borderId="46" xfId="0" applyFont="1" applyFill="1" applyBorder="1" applyAlignment="1">
      <alignment horizontal="left" vertical="center" wrapText="1"/>
    </xf>
    <xf numFmtId="0" fontId="3" fillId="27" borderId="44" xfId="0" applyFont="1" applyFill="1" applyBorder="1" applyAlignment="1">
      <alignment horizontal="left" vertical="center"/>
    </xf>
    <xf numFmtId="0" fontId="3" fillId="27" borderId="27" xfId="0" applyFont="1" applyFill="1" applyBorder="1" applyAlignment="1">
      <alignment horizontal="left" vertical="center" wrapText="1"/>
    </xf>
    <xf numFmtId="0" fontId="3" fillId="27" borderId="47" xfId="0" applyFont="1" applyFill="1" applyBorder="1" applyAlignment="1">
      <alignment horizontal="left" vertical="center" wrapText="1"/>
    </xf>
    <xf numFmtId="0" fontId="3" fillId="27" borderId="45" xfId="0" applyFont="1" applyFill="1" applyBorder="1" applyAlignment="1">
      <alignment horizontal="left" vertical="center"/>
    </xf>
    <xf numFmtId="0" fontId="37" fillId="0" borderId="0" xfId="0" applyFont="1" applyAlignment="1" applyProtection="1">
      <alignment horizontal="left" wrapText="1"/>
      <protection hidden="1"/>
    </xf>
    <xf numFmtId="0" fontId="3" fillId="27" borderId="27" xfId="0" applyFont="1" applyFill="1" applyBorder="1" applyAlignment="1">
      <alignment horizontal="left" vertical="center"/>
    </xf>
    <xf numFmtId="0" fontId="3" fillId="27" borderId="47" xfId="0" applyFont="1" applyFill="1" applyBorder="1" applyAlignment="1">
      <alignment horizontal="left" vertical="center"/>
    </xf>
    <xf numFmtId="167" fontId="2" fillId="27" borderId="48" xfId="0" applyNumberFormat="1" applyFont="1" applyFill="1" applyBorder="1" applyAlignment="1">
      <alignment vertical="center"/>
    </xf>
    <xf numFmtId="0" fontId="3" fillId="27" borderId="42" xfId="0" applyFont="1" applyFill="1" applyBorder="1" applyAlignment="1">
      <alignment horizontal="center" vertical="center"/>
    </xf>
    <xf numFmtId="0" fontId="2" fillId="30" borderId="24" xfId="0" applyFont="1" applyFill="1" applyBorder="1" applyAlignment="1" applyProtection="1">
      <alignment horizontal="center" vertical="center"/>
      <protection locked="0"/>
    </xf>
    <xf numFmtId="0" fontId="3" fillId="27" borderId="52" xfId="0" applyFont="1" applyFill="1" applyBorder="1" applyAlignment="1">
      <alignment horizontal="left" vertical="center"/>
    </xf>
    <xf numFmtId="0" fontId="3" fillId="27" borderId="52" xfId="0" applyFont="1" applyFill="1" applyBorder="1" applyAlignment="1">
      <alignment horizontal="left" vertical="center" wrapText="1"/>
    </xf>
    <xf numFmtId="0" fontId="3" fillId="27" borderId="53" xfId="0" applyFont="1" applyFill="1" applyBorder="1" applyAlignment="1">
      <alignment horizontal="left" vertical="center" wrapText="1"/>
    </xf>
    <xf numFmtId="171" fontId="3" fillId="27" borderId="54" xfId="0" applyNumberFormat="1" applyFont="1" applyFill="1" applyBorder="1" applyAlignment="1">
      <alignment horizontal="right" vertical="center" indent="1"/>
    </xf>
    <xf numFmtId="2" fontId="3" fillId="27" borderId="0" xfId="0" applyNumberFormat="1" applyFont="1" applyFill="1" applyAlignment="1">
      <alignment horizontal="right" vertical="center" indent="1"/>
    </xf>
    <xf numFmtId="2" fontId="3" fillId="27" borderId="39" xfId="0" applyNumberFormat="1" applyFont="1" applyFill="1" applyBorder="1" applyAlignment="1">
      <alignment horizontal="right" vertical="center" indent="1"/>
    </xf>
    <xf numFmtId="2" fontId="3" fillId="27" borderId="33" xfId="0" applyNumberFormat="1" applyFont="1" applyFill="1" applyBorder="1" applyAlignment="1">
      <alignment horizontal="right" vertical="center" indent="1"/>
    </xf>
    <xf numFmtId="2" fontId="3" fillId="27" borderId="55" xfId="0" applyNumberFormat="1" applyFont="1" applyFill="1" applyBorder="1" applyAlignment="1">
      <alignment horizontal="right" vertical="center" indent="1"/>
    </xf>
    <xf numFmtId="2" fontId="3" fillId="27" borderId="53" xfId="0" applyNumberFormat="1" applyFont="1" applyFill="1" applyBorder="1" applyAlignment="1">
      <alignment horizontal="left" vertical="center"/>
    </xf>
    <xf numFmtId="2" fontId="3" fillId="27" borderId="54" xfId="0" applyNumberFormat="1" applyFont="1" applyFill="1" applyBorder="1" applyAlignment="1">
      <alignment horizontal="right" vertical="center" indent="1"/>
    </xf>
    <xf numFmtId="2" fontId="3" fillId="27" borderId="11" xfId="0" applyNumberFormat="1" applyFont="1" applyFill="1" applyBorder="1" applyAlignment="1">
      <alignment horizontal="left" vertical="center"/>
    </xf>
    <xf numFmtId="2" fontId="3" fillId="27" borderId="40" xfId="0" applyNumberFormat="1" applyFont="1" applyFill="1" applyBorder="1" applyAlignment="1">
      <alignment horizontal="right" vertical="center" indent="1"/>
    </xf>
    <xf numFmtId="2" fontId="3" fillId="27" borderId="46" xfId="0" applyNumberFormat="1" applyFont="1" applyFill="1" applyBorder="1" applyAlignment="1">
      <alignment horizontal="left" vertical="center"/>
    </xf>
    <xf numFmtId="2" fontId="3" fillId="27" borderId="41" xfId="0" applyNumberFormat="1" applyFont="1" applyFill="1" applyBorder="1" applyAlignment="1">
      <alignment horizontal="right" vertical="center" indent="1"/>
    </xf>
    <xf numFmtId="49" fontId="37" fillId="0" borderId="0" xfId="0" applyNumberFormat="1" applyFont="1" applyAlignment="1">
      <alignment vertical="top" wrapText="1"/>
    </xf>
    <xf numFmtId="49" fontId="5" fillId="0" borderId="24" xfId="0" applyNumberFormat="1" applyFont="1" applyBorder="1" applyAlignment="1">
      <alignment horizontal="left" vertical="center" indent="1"/>
    </xf>
    <xf numFmtId="49" fontId="49" fillId="0" borderId="24" xfId="0" applyNumberFormat="1" applyFont="1" applyBorder="1" applyAlignment="1">
      <alignment horizontal="left" vertical="center" indent="2"/>
    </xf>
    <xf numFmtId="172" fontId="50" fillId="28" borderId="24" xfId="0" applyNumberFormat="1" applyFont="1" applyFill="1" applyBorder="1" applyAlignment="1">
      <alignment horizontal="right" vertical="center" indent="1"/>
    </xf>
    <xf numFmtId="171" fontId="50" fillId="30" borderId="24" xfId="0" applyNumberFormat="1" applyFont="1" applyFill="1" applyBorder="1" applyAlignment="1" applyProtection="1">
      <alignment horizontal="right" vertical="center" indent="1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7" fillId="0" borderId="0" xfId="77" applyFont="1" applyFill="1" applyAlignment="1" applyProtection="1">
      <alignment horizontal="left" wrapText="1"/>
      <protection hidden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0" xfId="0" applyFont="1"/>
    <xf numFmtId="0" fontId="2" fillId="30" borderId="30" xfId="0" applyFont="1" applyFill="1" applyBorder="1"/>
    <xf numFmtId="0" fontId="2" fillId="0" borderId="0" xfId="0" applyFont="1" applyAlignment="1">
      <alignment wrapText="1"/>
    </xf>
    <xf numFmtId="0" fontId="3" fillId="27" borderId="49" xfId="0" applyFont="1" applyFill="1" applyBorder="1" applyAlignment="1">
      <alignment horizontal="center" vertical="center"/>
    </xf>
    <xf numFmtId="171" fontId="2" fillId="27" borderId="16" xfId="0" applyNumberFormat="1" applyFont="1" applyFill="1" applyBorder="1" applyAlignment="1">
      <alignment horizontal="right" vertical="center" indent="1"/>
    </xf>
    <xf numFmtId="0" fontId="10" fillId="0" borderId="51" xfId="0" applyFont="1" applyBorder="1"/>
    <xf numFmtId="0" fontId="10" fillId="0" borderId="0" xfId="0" applyFont="1"/>
    <xf numFmtId="0" fontId="12" fillId="0" borderId="0" xfId="0" applyFont="1" applyAlignment="1">
      <alignment horizontal="left" vertical="center"/>
    </xf>
    <xf numFmtId="171" fontId="12" fillId="0" borderId="0" xfId="0" applyNumberFormat="1" applyFont="1" applyAlignment="1">
      <alignment vertical="center"/>
    </xf>
    <xf numFmtId="171" fontId="2" fillId="26" borderId="16" xfId="0" applyNumberFormat="1" applyFont="1" applyFill="1" applyBorder="1" applyAlignment="1">
      <alignment vertical="center"/>
    </xf>
    <xf numFmtId="0" fontId="54" fillId="0" borderId="0" xfId="0" applyFont="1" applyAlignment="1">
      <alignment vertical="center"/>
    </xf>
    <xf numFmtId="171" fontId="10" fillId="27" borderId="1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71" fontId="8" fillId="0" borderId="0" xfId="0" applyNumberFormat="1" applyFont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3" fillId="0" borderId="0" xfId="0" applyFont="1"/>
    <xf numFmtId="0" fontId="2" fillId="0" borderId="0" xfId="140"/>
    <xf numFmtId="0" fontId="44" fillId="0" borderId="0" xfId="0" applyFont="1" applyAlignment="1">
      <alignment vertical="center" wrapText="1"/>
    </xf>
    <xf numFmtId="0" fontId="3" fillId="0" borderId="24" xfId="140" applyFont="1" applyBorder="1" applyAlignment="1">
      <alignment horizontal="center" wrapText="1"/>
    </xf>
    <xf numFmtId="0" fontId="2" fillId="0" borderId="0" xfId="140" applyAlignment="1">
      <alignment horizontal="center" vertical="center"/>
    </xf>
    <xf numFmtId="0" fontId="11" fillId="0" borderId="0" xfId="140" applyFont="1" applyAlignment="1">
      <alignment horizontal="center" vertical="center"/>
    </xf>
    <xf numFmtId="0" fontId="14" fillId="0" borderId="0" xfId="140" applyFont="1"/>
    <xf numFmtId="0" fontId="11" fillId="0" borderId="18" xfId="140" applyFont="1" applyBorder="1" applyAlignment="1">
      <alignment horizontal="center" vertical="center"/>
    </xf>
    <xf numFmtId="0" fontId="10" fillId="0" borderId="0" xfId="140" applyFont="1" applyAlignment="1">
      <alignment vertical="center"/>
    </xf>
    <xf numFmtId="0" fontId="2" fillId="0" borderId="0" xfId="140" applyAlignment="1">
      <alignment horizontal="left" vertical="top"/>
    </xf>
    <xf numFmtId="0" fontId="3" fillId="0" borderId="0" xfId="140" applyFont="1"/>
    <xf numFmtId="167" fontId="2" fillId="0" borderId="0" xfId="140" applyNumberFormat="1"/>
    <xf numFmtId="171" fontId="2" fillId="0" borderId="0" xfId="73" applyNumberFormat="1" applyFont="1" applyAlignment="1" applyProtection="1">
      <alignment horizontal="right" indent="1"/>
    </xf>
    <xf numFmtId="10" fontId="2" fillId="0" borderId="0" xfId="140" applyNumberFormat="1"/>
    <xf numFmtId="167" fontId="34" fillId="0" borderId="0" xfId="140" applyNumberFormat="1" applyFont="1" applyAlignment="1">
      <alignment vertical="top"/>
    </xf>
    <xf numFmtId="0" fontId="34" fillId="29" borderId="0" xfId="140" applyFont="1" applyFill="1" applyAlignment="1">
      <alignment vertical="center"/>
    </xf>
    <xf numFmtId="171" fontId="34" fillId="29" borderId="18" xfId="140" applyNumberFormat="1" applyFont="1" applyFill="1" applyBorder="1" applyAlignment="1">
      <alignment vertical="center"/>
    </xf>
    <xf numFmtId="167" fontId="14" fillId="0" borderId="0" xfId="140" applyNumberFormat="1" applyFont="1"/>
    <xf numFmtId="171" fontId="2" fillId="0" borderId="18" xfId="140" applyNumberFormat="1" applyBorder="1" applyAlignment="1">
      <alignment vertical="center"/>
    </xf>
    <xf numFmtId="167" fontId="34" fillId="27" borderId="0" xfId="140" applyNumberFormat="1" applyFont="1" applyFill="1" applyAlignment="1">
      <alignment vertical="top" wrapText="1"/>
    </xf>
    <xf numFmtId="167" fontId="34" fillId="27" borderId="0" xfId="140" applyNumberFormat="1" applyFont="1" applyFill="1"/>
    <xf numFmtId="171" fontId="34" fillId="27" borderId="18" xfId="140" applyNumberFormat="1" applyFont="1" applyFill="1" applyBorder="1" applyAlignment="1">
      <alignment vertical="center"/>
    </xf>
    <xf numFmtId="173" fontId="34" fillId="27" borderId="18" xfId="140" applyNumberFormat="1" applyFont="1" applyFill="1" applyBorder="1" applyAlignment="1">
      <alignment vertical="center"/>
    </xf>
    <xf numFmtId="0" fontId="2" fillId="0" borderId="0" xfId="140" applyAlignment="1">
      <alignment horizontal="right"/>
    </xf>
    <xf numFmtId="49" fontId="2" fillId="0" borderId="0" xfId="140" applyNumberFormat="1"/>
    <xf numFmtId="0" fontId="11" fillId="30" borderId="24" xfId="140" applyFont="1" applyFill="1" applyBorder="1" applyAlignment="1" applyProtection="1">
      <alignment horizontal="center" vertical="center"/>
      <protection locked="0"/>
    </xf>
    <xf numFmtId="171" fontId="2" fillId="29" borderId="13" xfId="73" applyNumberFormat="1" applyFont="1" applyFill="1" applyBorder="1" applyAlignment="1" applyProtection="1">
      <alignment horizontal="right" indent="1"/>
      <protection locked="0" hidden="1"/>
    </xf>
    <xf numFmtId="171" fontId="54" fillId="29" borderId="0" xfId="73" applyNumberFormat="1" applyFont="1" applyFill="1" applyBorder="1" applyAlignment="1" applyProtection="1">
      <alignment horizontal="right" indent="1"/>
      <protection hidden="1"/>
    </xf>
    <xf numFmtId="171" fontId="2" fillId="29" borderId="0" xfId="73" applyNumberFormat="1" applyFont="1" applyFill="1" applyBorder="1" applyAlignment="1" applyProtection="1">
      <alignment horizontal="right" indent="1"/>
    </xf>
    <xf numFmtId="168" fontId="5" fillId="0" borderId="33" xfId="0" applyNumberFormat="1" applyFont="1" applyBorder="1" applyAlignment="1">
      <alignment horizontal="right" vertical="center" indent="1"/>
    </xf>
    <xf numFmtId="165" fontId="5" fillId="0" borderId="33" xfId="0" applyNumberFormat="1" applyFont="1" applyBorder="1" applyAlignment="1">
      <alignment horizontal="right" indent="1"/>
    </xf>
    <xf numFmtId="49" fontId="5" fillId="0" borderId="31" xfId="0" applyNumberFormat="1" applyFont="1" applyBorder="1" applyAlignment="1">
      <alignment horizontal="right" vertical="center" indent="1"/>
    </xf>
    <xf numFmtId="165" fontId="4" fillId="0" borderId="21" xfId="0" applyNumberFormat="1" applyFont="1" applyBorder="1" applyAlignment="1">
      <alignment horizontal="right" indent="1"/>
    </xf>
    <xf numFmtId="171" fontId="4" fillId="0" borderId="11" xfId="0" applyNumberFormat="1" applyFont="1" applyBorder="1" applyAlignment="1">
      <alignment horizontal="right" vertical="center" indent="1"/>
    </xf>
    <xf numFmtId="171" fontId="4" fillId="0" borderId="29" xfId="0" applyNumberFormat="1" applyFont="1" applyBorder="1" applyAlignment="1">
      <alignment horizontal="right" vertical="center" indent="1"/>
    </xf>
    <xf numFmtId="171" fontId="4" fillId="0" borderId="32" xfId="0" applyNumberFormat="1" applyFont="1" applyBorder="1" applyAlignment="1">
      <alignment horizontal="right" vertical="center" indent="1"/>
    </xf>
    <xf numFmtId="0" fontId="2" fillId="0" borderId="0" xfId="0" applyFont="1" applyAlignment="1">
      <alignment vertical="top"/>
    </xf>
    <xf numFmtId="0" fontId="37" fillId="0" borderId="0" xfId="0" applyFont="1" applyAlignment="1">
      <alignment vertical="center"/>
    </xf>
    <xf numFmtId="171" fontId="4" fillId="33" borderId="24" xfId="0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Alignment="1">
      <alignment vertical="top"/>
    </xf>
    <xf numFmtId="0" fontId="44" fillId="0" borderId="0" xfId="0" applyFont="1" applyAlignment="1">
      <alignment vertical="center"/>
    </xf>
    <xf numFmtId="1" fontId="3" fillId="32" borderId="22" xfId="0" applyNumberFormat="1" applyFont="1" applyFill="1" applyBorder="1" applyAlignment="1">
      <alignment horizontal="center"/>
    </xf>
    <xf numFmtId="49" fontId="36" fillId="0" borderId="11" xfId="0" applyNumberFormat="1" applyFont="1" applyBorder="1" applyAlignment="1">
      <alignment horizontal="left" vertical="center" indent="1"/>
    </xf>
    <xf numFmtId="49" fontId="4" fillId="0" borderId="11" xfId="0" applyNumberFormat="1" applyFont="1" applyBorder="1" applyAlignment="1">
      <alignment horizontal="left" vertical="center" indent="1"/>
    </xf>
    <xf numFmtId="171" fontId="0" fillId="0" borderId="11" xfId="0" applyNumberFormat="1" applyBorder="1" applyAlignment="1">
      <alignment horizontal="right" indent="1"/>
    </xf>
    <xf numFmtId="7" fontId="5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168" fontId="5" fillId="0" borderId="0" xfId="0" applyNumberFormat="1" applyFont="1" applyAlignment="1">
      <alignment horizontal="left" vertical="center" indent="1"/>
    </xf>
    <xf numFmtId="0" fontId="2" fillId="24" borderId="0" xfId="140" applyFill="1" applyAlignment="1">
      <alignment horizontal="center"/>
    </xf>
    <xf numFmtId="0" fontId="2" fillId="26" borderId="0" xfId="140" applyFill="1"/>
    <xf numFmtId="49" fontId="3" fillId="24" borderId="30" xfId="140" applyNumberFormat="1" applyFont="1" applyFill="1" applyBorder="1" applyAlignment="1">
      <alignment wrapText="1"/>
    </xf>
    <xf numFmtId="171" fontId="2" fillId="24" borderId="32" xfId="140" applyNumberFormat="1" applyFill="1" applyBorder="1" applyAlignment="1">
      <alignment horizontal="right" wrapText="1" indent="1"/>
    </xf>
    <xf numFmtId="171" fontId="2" fillId="24" borderId="11" xfId="140" applyNumberFormat="1" applyFill="1" applyBorder="1" applyAlignment="1">
      <alignment horizontal="right" wrapText="1" indent="1"/>
    </xf>
    <xf numFmtId="171" fontId="2" fillId="26" borderId="0" xfId="140" applyNumberFormat="1" applyFill="1" applyAlignment="1">
      <alignment wrapText="1"/>
    </xf>
    <xf numFmtId="49" fontId="4" fillId="24" borderId="31" xfId="140" applyNumberFormat="1" applyFont="1" applyFill="1" applyBorder="1" applyAlignment="1">
      <alignment wrapText="1"/>
    </xf>
    <xf numFmtId="171" fontId="5" fillId="28" borderId="24" xfId="140" applyNumberFormat="1" applyFont="1" applyFill="1" applyBorder="1" applyAlignment="1">
      <alignment horizontal="right" vertical="center" wrapText="1" indent="1"/>
    </xf>
    <xf numFmtId="171" fontId="3" fillId="26" borderId="0" xfId="140" applyNumberFormat="1" applyFont="1" applyFill="1" applyAlignment="1">
      <alignment horizontal="center" vertical="center" wrapText="1"/>
    </xf>
    <xf numFmtId="0" fontId="4" fillId="24" borderId="0" xfId="140" applyFont="1" applyFill="1" applyAlignment="1">
      <alignment vertical="center"/>
    </xf>
    <xf numFmtId="49" fontId="4" fillId="24" borderId="32" xfId="140" applyNumberFormat="1" applyFont="1" applyFill="1" applyBorder="1" applyAlignment="1">
      <alignment horizontal="left" vertical="center" wrapText="1"/>
    </xf>
    <xf numFmtId="171" fontId="4" fillId="26" borderId="0" xfId="140" applyNumberFormat="1" applyFont="1" applyFill="1" applyAlignment="1">
      <alignment vertical="center" wrapText="1"/>
    </xf>
    <xf numFmtId="49" fontId="4" fillId="0" borderId="65" xfId="140" applyNumberFormat="1" applyFont="1" applyBorder="1" applyAlignment="1">
      <alignment horizontal="left" vertical="center" wrapText="1"/>
    </xf>
    <xf numFmtId="171" fontId="4" fillId="28" borderId="62" xfId="140" applyNumberFormat="1" applyFont="1" applyFill="1" applyBorder="1" applyAlignment="1">
      <alignment horizontal="right" wrapText="1" indent="1"/>
    </xf>
    <xf numFmtId="0" fontId="4" fillId="26" borderId="0" xfId="140" applyFont="1" applyFill="1"/>
    <xf numFmtId="49" fontId="4" fillId="26" borderId="0" xfId="140" applyNumberFormat="1" applyFont="1" applyFill="1" applyAlignment="1">
      <alignment horizontal="left" vertical="center" wrapText="1"/>
    </xf>
    <xf numFmtId="171" fontId="56" fillId="26" borderId="0" xfId="140" applyNumberFormat="1" applyFont="1" applyFill="1" applyAlignment="1">
      <alignment horizontal="right" wrapText="1" indent="1"/>
    </xf>
    <xf numFmtId="49" fontId="5" fillId="0" borderId="24" xfId="140" applyNumberFormat="1" applyFont="1" applyBorder="1" applyAlignment="1">
      <alignment vertical="center" wrapText="1"/>
    </xf>
    <xf numFmtId="171" fontId="4" fillId="24" borderId="0" xfId="140" applyNumberFormat="1" applyFont="1" applyFill="1" applyAlignment="1">
      <alignment horizontal="right" wrapText="1" indent="1"/>
    </xf>
    <xf numFmtId="171" fontId="5" fillId="24" borderId="0" xfId="140" applyNumberFormat="1" applyFont="1" applyFill="1" applyAlignment="1">
      <alignment horizontal="right" wrapText="1" indent="1"/>
    </xf>
    <xf numFmtId="49" fontId="4" fillId="0" borderId="24" xfId="0" applyNumberFormat="1" applyFont="1" applyBorder="1" applyAlignment="1">
      <alignment horizontal="left" wrapText="1"/>
    </xf>
    <xf numFmtId="49" fontId="4" fillId="0" borderId="24" xfId="140" applyNumberFormat="1" applyFont="1" applyBorder="1" applyAlignment="1">
      <alignment wrapText="1"/>
    </xf>
    <xf numFmtId="49" fontId="4" fillId="0" borderId="11" xfId="0" applyNumberFormat="1" applyFont="1" applyBorder="1" applyAlignment="1">
      <alignment horizontal="left" wrapText="1"/>
    </xf>
    <xf numFmtId="171" fontId="4" fillId="24" borderId="11" xfId="140" applyNumberFormat="1" applyFont="1" applyFill="1" applyBorder="1" applyAlignment="1">
      <alignment horizontal="right" wrapText="1" indent="1"/>
    </xf>
    <xf numFmtId="49" fontId="4" fillId="0" borderId="11" xfId="140" applyNumberFormat="1" applyFont="1" applyBorder="1" applyAlignment="1">
      <alignment wrapText="1"/>
    </xf>
    <xf numFmtId="0" fontId="4" fillId="0" borderId="0" xfId="140" applyFont="1"/>
    <xf numFmtId="0" fontId="4" fillId="0" borderId="24" xfId="140" applyFont="1" applyBorder="1"/>
    <xf numFmtId="171" fontId="4" fillId="26" borderId="0" xfId="140" applyNumberFormat="1" applyFont="1" applyFill="1" applyAlignment="1">
      <alignment horizontal="right" wrapText="1" indent="1"/>
    </xf>
    <xf numFmtId="49" fontId="4" fillId="0" borderId="24" xfId="140" applyNumberFormat="1" applyFont="1" applyBorder="1" applyAlignment="1">
      <alignment horizontal="left" vertical="center" wrapText="1"/>
    </xf>
    <xf numFmtId="171" fontId="4" fillId="32" borderId="24" xfId="140" applyNumberFormat="1" applyFont="1" applyFill="1" applyBorder="1" applyAlignment="1">
      <alignment horizontal="right" wrapText="1" indent="1"/>
    </xf>
    <xf numFmtId="49" fontId="4" fillId="26" borderId="11" xfId="140" applyNumberFormat="1" applyFont="1" applyFill="1" applyBorder="1" applyAlignment="1">
      <alignment wrapText="1"/>
    </xf>
    <xf numFmtId="171" fontId="4" fillId="26" borderId="21" xfId="140" applyNumberFormat="1" applyFont="1" applyFill="1" applyBorder="1" applyAlignment="1">
      <alignment horizontal="right" wrapText="1" indent="1"/>
    </xf>
    <xf numFmtId="49" fontId="5" fillId="28" borderId="24" xfId="140" applyNumberFormat="1" applyFont="1" applyFill="1" applyBorder="1" applyAlignment="1">
      <alignment wrapText="1"/>
    </xf>
    <xf numFmtId="49" fontId="5" fillId="26" borderId="33" xfId="140" applyNumberFormat="1" applyFont="1" applyFill="1" applyBorder="1" applyAlignment="1">
      <alignment wrapText="1"/>
    </xf>
    <xf numFmtId="49" fontId="3" fillId="32" borderId="24" xfId="140" applyNumberFormat="1" applyFont="1" applyFill="1" applyBorder="1" applyAlignment="1">
      <alignment vertical="center" wrapText="1"/>
    </xf>
    <xf numFmtId="0" fontId="2" fillId="0" borderId="0" xfId="140" applyAlignment="1">
      <alignment vertical="center"/>
    </xf>
    <xf numFmtId="49" fontId="3" fillId="28" borderId="24" xfId="140" applyNumberFormat="1" applyFont="1" applyFill="1" applyBorder="1" applyAlignment="1">
      <alignment vertical="center" wrapText="1"/>
    </xf>
    <xf numFmtId="49" fontId="3" fillId="26" borderId="0" xfId="140" applyNumberFormat="1" applyFont="1" applyFill="1" applyAlignment="1">
      <alignment vertical="center" wrapText="1"/>
    </xf>
    <xf numFmtId="0" fontId="2" fillId="26" borderId="0" xfId="140" applyFill="1" applyAlignment="1">
      <alignment vertical="center"/>
    </xf>
    <xf numFmtId="171" fontId="2" fillId="24" borderId="0" xfId="140" applyNumberFormat="1" applyFill="1" applyAlignment="1">
      <alignment horizontal="right" wrapText="1" indent="1"/>
    </xf>
    <xf numFmtId="171" fontId="2" fillId="26" borderId="0" xfId="140" applyNumberFormat="1" applyFill="1" applyAlignment="1">
      <alignment horizontal="right" wrapText="1" indent="1"/>
    </xf>
    <xf numFmtId="49" fontId="2" fillId="24" borderId="24" xfId="140" applyNumberFormat="1" applyFill="1" applyBorder="1" applyAlignment="1">
      <alignment wrapText="1"/>
    </xf>
    <xf numFmtId="171" fontId="2" fillId="32" borderId="24" xfId="140" applyNumberFormat="1" applyFill="1" applyBorder="1" applyAlignment="1">
      <alignment horizontal="right" wrapText="1" indent="1"/>
    </xf>
    <xf numFmtId="171" fontId="2" fillId="28" borderId="24" xfId="140" applyNumberFormat="1" applyFill="1" applyBorder="1" applyAlignment="1">
      <alignment horizontal="right" wrapText="1" indent="1"/>
    </xf>
    <xf numFmtId="49" fontId="2" fillId="24" borderId="0" xfId="140" applyNumberFormat="1" applyFill="1"/>
    <xf numFmtId="0" fontId="37" fillId="24" borderId="0" xfId="140" applyFont="1" applyFill="1" applyAlignment="1">
      <alignment horizontal="center" vertical="center"/>
    </xf>
    <xf numFmtId="0" fontId="37" fillId="24" borderId="0" xfId="140" applyFont="1" applyFill="1" applyAlignment="1">
      <alignment vertical="center"/>
    </xf>
    <xf numFmtId="49" fontId="37" fillId="25" borderId="0" xfId="140" applyNumberFormat="1" applyFont="1" applyFill="1"/>
    <xf numFmtId="49" fontId="37" fillId="25" borderId="0" xfId="140" applyNumberFormat="1" applyFont="1" applyFill="1" applyAlignment="1">
      <alignment horizontal="center"/>
    </xf>
    <xf numFmtId="0" fontId="37" fillId="24" borderId="0" xfId="140" applyFont="1" applyFill="1"/>
    <xf numFmtId="172" fontId="37" fillId="24" borderId="0" xfId="140" applyNumberFormat="1" applyFont="1" applyFill="1"/>
    <xf numFmtId="49" fontId="37" fillId="24" borderId="0" xfId="140" applyNumberFormat="1" applyFont="1" applyFill="1"/>
    <xf numFmtId="49" fontId="37" fillId="24" borderId="0" xfId="140" applyNumberFormat="1" applyFont="1" applyFill="1" applyAlignment="1">
      <alignment horizontal="center"/>
    </xf>
    <xf numFmtId="0" fontId="37" fillId="24" borderId="0" xfId="140" applyFont="1" applyFill="1" applyAlignment="1">
      <alignment horizontal="center"/>
    </xf>
    <xf numFmtId="0" fontId="41" fillId="24" borderId="0" xfId="140" applyFont="1" applyFill="1"/>
    <xf numFmtId="171" fontId="4" fillId="0" borderId="24" xfId="140" applyNumberFormat="1" applyFont="1" applyBorder="1" applyAlignment="1">
      <alignment horizontal="right" wrapText="1" indent="1"/>
    </xf>
    <xf numFmtId="0" fontId="9" fillId="0" borderId="0" xfId="77" applyAlignment="1" applyProtection="1">
      <alignment vertical="top" wrapText="1"/>
      <protection locked="0" hidden="1"/>
    </xf>
    <xf numFmtId="0" fontId="9" fillId="0" borderId="0" xfId="77" applyAlignment="1" applyProtection="1">
      <protection locked="0" hidden="1"/>
    </xf>
    <xf numFmtId="0" fontId="2" fillId="30" borderId="31" xfId="0" applyFont="1" applyFill="1" applyBorder="1"/>
    <xf numFmtId="0" fontId="9" fillId="0" borderId="0" xfId="77" applyAlignment="1" applyProtection="1">
      <alignment vertical="center"/>
      <protection locked="0"/>
    </xf>
    <xf numFmtId="0" fontId="9" fillId="0" borderId="0" xfId="77" applyAlignment="1" applyProtection="1">
      <alignment vertical="top" wrapText="1"/>
      <protection locked="0"/>
    </xf>
    <xf numFmtId="9" fontId="2" fillId="30" borderId="10" xfId="0" applyNumberFormat="1" applyFont="1" applyFill="1" applyBorder="1" applyAlignment="1" applyProtection="1">
      <alignment horizontal="right" vertical="center" indent="1"/>
      <protection locked="0"/>
    </xf>
    <xf numFmtId="9" fontId="2" fillId="30" borderId="50" xfId="0" applyNumberFormat="1" applyFont="1" applyFill="1" applyBorder="1" applyAlignment="1" applyProtection="1">
      <alignment horizontal="right" vertical="center" indent="1"/>
      <protection locked="0"/>
    </xf>
    <xf numFmtId="49" fontId="9" fillId="25" borderId="0" xfId="77" applyNumberForma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9" fontId="2" fillId="0" borderId="0" xfId="140" applyNumberFormat="1"/>
    <xf numFmtId="9" fontId="4" fillId="30" borderId="0" xfId="140" applyNumberFormat="1" applyFont="1" applyFill="1" applyProtection="1">
      <protection locked="0" hidden="1"/>
    </xf>
    <xf numFmtId="0" fontId="9" fillId="0" borderId="0" xfId="77" applyAlignment="1" applyProtection="1">
      <alignment horizontal="left" vertical="center"/>
      <protection locked="0" hidden="1"/>
    </xf>
    <xf numFmtId="0" fontId="2" fillId="0" borderId="0" xfId="0" applyFont="1" applyAlignment="1">
      <alignment horizontal="center"/>
    </xf>
    <xf numFmtId="0" fontId="2" fillId="0" borderId="33" xfId="0" applyFont="1" applyBorder="1" applyAlignment="1">
      <alignment horizontal="left" wrapText="1"/>
    </xf>
    <xf numFmtId="0" fontId="2" fillId="0" borderId="56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10" fillId="0" borderId="66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37" fillId="25" borderId="0" xfId="0" applyNumberFormat="1" applyFont="1" applyFill="1" applyAlignment="1">
      <alignment horizontal="left" vertical="top" wrapText="1"/>
    </xf>
    <xf numFmtId="49" fontId="9" fillId="25" borderId="0" xfId="77" applyNumberFormat="1" applyFill="1" applyBorder="1" applyAlignment="1" applyProtection="1">
      <alignment horizontal="left" vertical="top" wrapText="1"/>
      <protection locked="0"/>
    </xf>
    <xf numFmtId="0" fontId="37" fillId="0" borderId="0" xfId="77" applyFont="1" applyFill="1" applyAlignment="1" applyProtection="1">
      <alignment horizontal="left" wrapText="1"/>
      <protection hidden="1"/>
    </xf>
    <xf numFmtId="0" fontId="11" fillId="0" borderId="5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44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0" xfId="77" applyAlignment="1" applyProtection="1">
      <alignment vertical="top" wrapText="1"/>
      <protection locked="0" hidden="1"/>
    </xf>
    <xf numFmtId="0" fontId="11" fillId="27" borderId="59" xfId="0" applyFont="1" applyFill="1" applyBorder="1" applyAlignment="1">
      <alignment horizontal="left" vertical="center"/>
    </xf>
    <xf numFmtId="0" fontId="11" fillId="27" borderId="60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7" fillId="0" borderId="0" xfId="0" applyFont="1" applyAlignment="1" applyProtection="1">
      <alignment horizontal="left" vertical="top" wrapText="1"/>
      <protection hidden="1"/>
    </xf>
    <xf numFmtId="0" fontId="37" fillId="0" borderId="0" xfId="140" applyFont="1" applyAlignment="1">
      <alignment horizontal="left"/>
    </xf>
    <xf numFmtId="49" fontId="11" fillId="0" borderId="22" xfId="0" applyNumberFormat="1" applyFont="1" applyBorder="1" applyAlignment="1" applyProtection="1">
      <alignment horizontal="center" vertical="center" wrapText="1"/>
      <protection hidden="1"/>
    </xf>
    <xf numFmtId="49" fontId="11" fillId="0" borderId="34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1" fontId="34" fillId="28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49" fontId="3" fillId="28" borderId="33" xfId="0" applyNumberFormat="1" applyFont="1" applyFill="1" applyBorder="1" applyAlignment="1">
      <alignment horizontal="right" vertical="center" indent="1"/>
    </xf>
    <xf numFmtId="49" fontId="3" fillId="28" borderId="21" xfId="0" applyNumberFormat="1" applyFont="1" applyFill="1" applyBorder="1" applyAlignment="1">
      <alignment horizontal="right" vertical="center" indent="1"/>
    </xf>
    <xf numFmtId="1" fontId="34" fillId="28" borderId="1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33" xfId="0" applyNumberFormat="1" applyFont="1" applyBorder="1" applyAlignment="1">
      <alignment horizontal="center" vertical="center" wrapText="1"/>
    </xf>
    <xf numFmtId="1" fontId="3" fillId="28" borderId="32" xfId="0" applyNumberFormat="1" applyFont="1" applyFill="1" applyBorder="1" applyAlignment="1">
      <alignment horizontal="center"/>
    </xf>
    <xf numFmtId="1" fontId="3" fillId="28" borderId="11" xfId="0" applyNumberFormat="1" applyFont="1" applyFill="1" applyBorder="1" applyAlignment="1">
      <alignment horizontal="center"/>
    </xf>
    <xf numFmtId="1" fontId="3" fillId="28" borderId="29" xfId="0" applyNumberFormat="1" applyFont="1" applyFill="1" applyBorder="1" applyAlignment="1">
      <alignment horizontal="center"/>
    </xf>
    <xf numFmtId="0" fontId="44" fillId="0" borderId="0" xfId="0" applyFont="1" applyAlignment="1">
      <alignment vertical="center" wrapText="1"/>
    </xf>
    <xf numFmtId="49" fontId="37" fillId="24" borderId="0" xfId="140" applyNumberFormat="1" applyFont="1" applyFill="1" applyAlignment="1">
      <alignment horizontal="left" vertical="center" wrapText="1"/>
    </xf>
    <xf numFmtId="49" fontId="34" fillId="28" borderId="22" xfId="0" applyNumberFormat="1" applyFont="1" applyFill="1" applyBorder="1" applyAlignment="1">
      <alignment horizontal="center" vertical="center" wrapText="1"/>
    </xf>
    <xf numFmtId="49" fontId="34" fillId="28" borderId="61" xfId="0" applyNumberFormat="1" applyFont="1" applyFill="1" applyBorder="1" applyAlignment="1">
      <alignment horizontal="center" vertical="center" wrapText="1"/>
    </xf>
  </cellXfs>
  <cellStyles count="250">
    <cellStyle name="20 % - Akzent1 2" xfId="1" xr:uid="{00000000-0005-0000-0000-000000000000}"/>
    <cellStyle name="20 % - Akzent1 3" xfId="2" xr:uid="{00000000-0005-0000-0000-000001000000}"/>
    <cellStyle name="20 % - Akzent2 2" xfId="3" xr:uid="{00000000-0005-0000-0000-000002000000}"/>
    <cellStyle name="20 % - Akzent2 3" xfId="4" xr:uid="{00000000-0005-0000-0000-000003000000}"/>
    <cellStyle name="20 % - Akzent3 2" xfId="5" xr:uid="{00000000-0005-0000-0000-000004000000}"/>
    <cellStyle name="20 % - Akzent3 3" xfId="6" xr:uid="{00000000-0005-0000-0000-000005000000}"/>
    <cellStyle name="20 % - Akzent4 2" xfId="7" xr:uid="{00000000-0005-0000-0000-000006000000}"/>
    <cellStyle name="20 % - Akzent4 3" xfId="8" xr:uid="{00000000-0005-0000-0000-000007000000}"/>
    <cellStyle name="20 % - Akzent5 2" xfId="9" xr:uid="{00000000-0005-0000-0000-000008000000}"/>
    <cellStyle name="20 % - Akzent5 3" xfId="10" xr:uid="{00000000-0005-0000-0000-000009000000}"/>
    <cellStyle name="20 % - Akzent6 2" xfId="11" xr:uid="{00000000-0005-0000-0000-00000A000000}"/>
    <cellStyle name="20 % - Akzent6 3" xfId="12" xr:uid="{00000000-0005-0000-0000-00000B000000}"/>
    <cellStyle name="40 % - Akzent1 2" xfId="13" xr:uid="{00000000-0005-0000-0000-00000C000000}"/>
    <cellStyle name="40 % - Akzent1 3" xfId="14" xr:uid="{00000000-0005-0000-0000-00000D000000}"/>
    <cellStyle name="40 % - Akzent2 2" xfId="15" xr:uid="{00000000-0005-0000-0000-00000E000000}"/>
    <cellStyle name="40 % - Akzent2 3" xfId="16" xr:uid="{00000000-0005-0000-0000-00000F000000}"/>
    <cellStyle name="40 % - Akzent3 2" xfId="17" xr:uid="{00000000-0005-0000-0000-000010000000}"/>
    <cellStyle name="40 % - Akzent3 3" xfId="18" xr:uid="{00000000-0005-0000-0000-000011000000}"/>
    <cellStyle name="40 % - Akzent4 2" xfId="19" xr:uid="{00000000-0005-0000-0000-000012000000}"/>
    <cellStyle name="40 % - Akzent4 3" xfId="20" xr:uid="{00000000-0005-0000-0000-000013000000}"/>
    <cellStyle name="40 % - Akzent5 2" xfId="21" xr:uid="{00000000-0005-0000-0000-000014000000}"/>
    <cellStyle name="40 % - Akzent5 3" xfId="22" xr:uid="{00000000-0005-0000-0000-000015000000}"/>
    <cellStyle name="40 % - Akzent6 2" xfId="23" xr:uid="{00000000-0005-0000-0000-000016000000}"/>
    <cellStyle name="40 % - Akzent6 3" xfId="24" xr:uid="{00000000-0005-0000-0000-000017000000}"/>
    <cellStyle name="60 % - Akzent1 2" xfId="25" xr:uid="{00000000-0005-0000-0000-000018000000}"/>
    <cellStyle name="60 % - Akzent1 3" xfId="26" xr:uid="{00000000-0005-0000-0000-000019000000}"/>
    <cellStyle name="60 % - Akzent2 2" xfId="27" xr:uid="{00000000-0005-0000-0000-00001A000000}"/>
    <cellStyle name="60 % - Akzent2 3" xfId="28" xr:uid="{00000000-0005-0000-0000-00001B000000}"/>
    <cellStyle name="60 % - Akzent3 2" xfId="29" xr:uid="{00000000-0005-0000-0000-00001C000000}"/>
    <cellStyle name="60 % - Akzent3 3" xfId="30" xr:uid="{00000000-0005-0000-0000-00001D000000}"/>
    <cellStyle name="60 % - Akzent4 2" xfId="31" xr:uid="{00000000-0005-0000-0000-00001E000000}"/>
    <cellStyle name="60 % - Akzent4 3" xfId="32" xr:uid="{00000000-0005-0000-0000-00001F000000}"/>
    <cellStyle name="60 % - Akzent5 2" xfId="33" xr:uid="{00000000-0005-0000-0000-000020000000}"/>
    <cellStyle name="60 % - Akzent5 3" xfId="34" xr:uid="{00000000-0005-0000-0000-000021000000}"/>
    <cellStyle name="60 % - Akzent6 2" xfId="35" xr:uid="{00000000-0005-0000-0000-000022000000}"/>
    <cellStyle name="60 % - Akzent6 3" xfId="36" xr:uid="{00000000-0005-0000-0000-000023000000}"/>
    <cellStyle name="Akzent1 2" xfId="37" xr:uid="{00000000-0005-0000-0000-000024000000}"/>
    <cellStyle name="Akzent1 3" xfId="38" xr:uid="{00000000-0005-0000-0000-000025000000}"/>
    <cellStyle name="Akzent2 2" xfId="39" xr:uid="{00000000-0005-0000-0000-000026000000}"/>
    <cellStyle name="Akzent2 3" xfId="40" xr:uid="{00000000-0005-0000-0000-000027000000}"/>
    <cellStyle name="Akzent3 2" xfId="41" xr:uid="{00000000-0005-0000-0000-000028000000}"/>
    <cellStyle name="Akzent3 3" xfId="42" xr:uid="{00000000-0005-0000-0000-000029000000}"/>
    <cellStyle name="Akzent4 2" xfId="43" xr:uid="{00000000-0005-0000-0000-00002A000000}"/>
    <cellStyle name="Akzent4 3" xfId="44" xr:uid="{00000000-0005-0000-0000-00002B000000}"/>
    <cellStyle name="Akzent5 2" xfId="45" xr:uid="{00000000-0005-0000-0000-00002C000000}"/>
    <cellStyle name="Akzent5 3" xfId="46" xr:uid="{00000000-0005-0000-0000-00002D000000}"/>
    <cellStyle name="Akzent6 2" xfId="47" xr:uid="{00000000-0005-0000-0000-00002E000000}"/>
    <cellStyle name="Akzent6 3" xfId="48" xr:uid="{00000000-0005-0000-0000-00002F000000}"/>
    <cellStyle name="Ausgabe 2" xfId="49" xr:uid="{00000000-0005-0000-0000-000030000000}"/>
    <cellStyle name="Ausgabe 3" xfId="50" xr:uid="{00000000-0005-0000-0000-000031000000}"/>
    <cellStyle name="Berechnung 2" xfId="51" xr:uid="{00000000-0005-0000-0000-000032000000}"/>
    <cellStyle name="Berechnung 3" xfId="52" xr:uid="{00000000-0005-0000-0000-000033000000}"/>
    <cellStyle name="Eingabe 2" xfId="53" xr:uid="{00000000-0005-0000-0000-000034000000}"/>
    <cellStyle name="Eingabe 3" xfId="54" xr:uid="{00000000-0005-0000-0000-000035000000}"/>
    <cellStyle name="Ergebnis 2" xfId="55" xr:uid="{00000000-0005-0000-0000-000036000000}"/>
    <cellStyle name="Ergebnis 3" xfId="56" xr:uid="{00000000-0005-0000-0000-000037000000}"/>
    <cellStyle name="Erklärender Text 2" xfId="57" xr:uid="{00000000-0005-0000-0000-000038000000}"/>
    <cellStyle name="Erklärender Text 3" xfId="58" xr:uid="{00000000-0005-0000-0000-000039000000}"/>
    <cellStyle name="Euro" xfId="59" xr:uid="{00000000-0005-0000-0000-00003A000000}"/>
    <cellStyle name="Euro 2" xfId="60" xr:uid="{00000000-0005-0000-0000-00003B000000}"/>
    <cellStyle name="Euro 2 2" xfId="61" xr:uid="{00000000-0005-0000-0000-00003C000000}"/>
    <cellStyle name="Euro 2 2 2" xfId="62" xr:uid="{00000000-0005-0000-0000-00003D000000}"/>
    <cellStyle name="Euro 2 2 3" xfId="63" xr:uid="{00000000-0005-0000-0000-00003E000000}"/>
    <cellStyle name="Euro 2 2 4" xfId="64" xr:uid="{00000000-0005-0000-0000-00003F000000}"/>
    <cellStyle name="Euro 2 3" xfId="65" xr:uid="{00000000-0005-0000-0000-000040000000}"/>
    <cellStyle name="Euro 2 4" xfId="66" xr:uid="{00000000-0005-0000-0000-000041000000}"/>
    <cellStyle name="Euro 2 5" xfId="67" xr:uid="{00000000-0005-0000-0000-000042000000}"/>
    <cellStyle name="Euro 3" xfId="68" xr:uid="{00000000-0005-0000-0000-000043000000}"/>
    <cellStyle name="Euro 3 2" xfId="69" xr:uid="{00000000-0005-0000-0000-000044000000}"/>
    <cellStyle name="Euro 3 3" xfId="70" xr:uid="{00000000-0005-0000-0000-000045000000}"/>
    <cellStyle name="Euro 3 4" xfId="71" xr:uid="{00000000-0005-0000-0000-000046000000}"/>
    <cellStyle name="Euro 4" xfId="72" xr:uid="{00000000-0005-0000-0000-000047000000}"/>
    <cellStyle name="Euro_Lebenshaltungskosten" xfId="73" xr:uid="{00000000-0005-0000-0000-000048000000}"/>
    <cellStyle name="Excel Built-in Normal" xfId="74" xr:uid="{00000000-0005-0000-0000-000049000000}"/>
    <cellStyle name="Gut 2" xfId="75" xr:uid="{00000000-0005-0000-0000-00004A000000}"/>
    <cellStyle name="Gut 3" xfId="76" xr:uid="{00000000-0005-0000-0000-00004B000000}"/>
    <cellStyle name="Hyperlink 2" xfId="78" xr:uid="{00000000-0005-0000-0000-00004C000000}"/>
    <cellStyle name="Hyperlink 2 2" xfId="79" xr:uid="{00000000-0005-0000-0000-00004D000000}"/>
    <cellStyle name="Hyperlink 2 3" xfId="80" xr:uid="{00000000-0005-0000-0000-00004E000000}"/>
    <cellStyle name="Hyperlink 2 4" xfId="81" xr:uid="{00000000-0005-0000-0000-00004F000000}"/>
    <cellStyle name="Hyperlink 3" xfId="82" xr:uid="{00000000-0005-0000-0000-000050000000}"/>
    <cellStyle name="Hyperlink 3 2" xfId="83" xr:uid="{00000000-0005-0000-0000-000051000000}"/>
    <cellStyle name="Hyperlink 3 3" xfId="84" xr:uid="{00000000-0005-0000-0000-000052000000}"/>
    <cellStyle name="Hyperlink 3 4" xfId="85" xr:uid="{00000000-0005-0000-0000-000053000000}"/>
    <cellStyle name="Komma 2" xfId="86" xr:uid="{00000000-0005-0000-0000-000054000000}"/>
    <cellStyle name="Komma 2 2" xfId="87" xr:uid="{00000000-0005-0000-0000-000055000000}"/>
    <cellStyle name="Komma 2 2 2" xfId="88" xr:uid="{00000000-0005-0000-0000-000056000000}"/>
    <cellStyle name="Komma 2 2 3" xfId="89" xr:uid="{00000000-0005-0000-0000-000057000000}"/>
    <cellStyle name="Komma 2 2 4" xfId="90" xr:uid="{00000000-0005-0000-0000-000058000000}"/>
    <cellStyle name="Komma 2 3" xfId="91" xr:uid="{00000000-0005-0000-0000-000059000000}"/>
    <cellStyle name="Komma 2 4" xfId="92" xr:uid="{00000000-0005-0000-0000-00005A000000}"/>
    <cellStyle name="Komma 2 5" xfId="93" xr:uid="{00000000-0005-0000-0000-00005B000000}"/>
    <cellStyle name="Komma 3" xfId="94" xr:uid="{00000000-0005-0000-0000-00005C000000}"/>
    <cellStyle name="Komma 3 2" xfId="95" xr:uid="{00000000-0005-0000-0000-00005D000000}"/>
    <cellStyle name="Komma 3 3" xfId="96" xr:uid="{00000000-0005-0000-0000-00005E000000}"/>
    <cellStyle name="Komma 3 4" xfId="97" xr:uid="{00000000-0005-0000-0000-00005F000000}"/>
    <cellStyle name="Komma 4" xfId="98" xr:uid="{00000000-0005-0000-0000-000060000000}"/>
    <cellStyle name="Komma 4 2" xfId="99" xr:uid="{00000000-0005-0000-0000-000061000000}"/>
    <cellStyle name="Komma 4 3" xfId="100" xr:uid="{00000000-0005-0000-0000-000062000000}"/>
    <cellStyle name="Komma 4 4" xfId="101" xr:uid="{00000000-0005-0000-0000-000063000000}"/>
    <cellStyle name="Komma 5" xfId="102" xr:uid="{00000000-0005-0000-0000-000064000000}"/>
    <cellStyle name="Link" xfId="77" builtinId="8"/>
    <cellStyle name="Neutral 2" xfId="103" xr:uid="{00000000-0005-0000-0000-000066000000}"/>
    <cellStyle name="Neutral 3" xfId="104" xr:uid="{00000000-0005-0000-0000-000067000000}"/>
    <cellStyle name="Notiz 2" xfId="105" xr:uid="{00000000-0005-0000-0000-000068000000}"/>
    <cellStyle name="Notiz 2 2" xfId="106" xr:uid="{00000000-0005-0000-0000-000069000000}"/>
    <cellStyle name="Notiz 2 2 2" xfId="107" xr:uid="{00000000-0005-0000-0000-00006A000000}"/>
    <cellStyle name="Notiz 2 2 3" xfId="108" xr:uid="{00000000-0005-0000-0000-00006B000000}"/>
    <cellStyle name="Notiz 2 2 4" xfId="109" xr:uid="{00000000-0005-0000-0000-00006C000000}"/>
    <cellStyle name="Notiz 2 3" xfId="110" xr:uid="{00000000-0005-0000-0000-00006D000000}"/>
    <cellStyle name="Notiz 2 4" xfId="111" xr:uid="{00000000-0005-0000-0000-00006E000000}"/>
    <cellStyle name="Notiz 2 5" xfId="112" xr:uid="{00000000-0005-0000-0000-00006F000000}"/>
    <cellStyle name="Notiz 3" xfId="113" xr:uid="{00000000-0005-0000-0000-000070000000}"/>
    <cellStyle name="Notiz 3 2" xfId="114" xr:uid="{00000000-0005-0000-0000-000071000000}"/>
    <cellStyle name="Notiz 3 3" xfId="115" xr:uid="{00000000-0005-0000-0000-000072000000}"/>
    <cellStyle name="Notiz 3 4" xfId="116" xr:uid="{00000000-0005-0000-0000-000073000000}"/>
    <cellStyle name="Notiz 4" xfId="117" xr:uid="{00000000-0005-0000-0000-000074000000}"/>
    <cellStyle name="Notiz 4 2" xfId="118" xr:uid="{00000000-0005-0000-0000-000075000000}"/>
    <cellStyle name="Notiz 4 3" xfId="119" xr:uid="{00000000-0005-0000-0000-000076000000}"/>
    <cellStyle name="Notiz 4 4" xfId="120" xr:uid="{00000000-0005-0000-0000-000077000000}"/>
    <cellStyle name="Notiz 5" xfId="121" xr:uid="{00000000-0005-0000-0000-000078000000}"/>
    <cellStyle name="Prozent 2" xfId="122" xr:uid="{00000000-0005-0000-0000-000079000000}"/>
    <cellStyle name="Prozent 2 2" xfId="123" xr:uid="{00000000-0005-0000-0000-00007A000000}"/>
    <cellStyle name="Prozent 2 2 2" xfId="124" xr:uid="{00000000-0005-0000-0000-00007B000000}"/>
    <cellStyle name="Prozent 2 2 3" xfId="125" xr:uid="{00000000-0005-0000-0000-00007C000000}"/>
    <cellStyle name="Prozent 2 2 4" xfId="126" xr:uid="{00000000-0005-0000-0000-00007D000000}"/>
    <cellStyle name="Prozent 2 3" xfId="127" xr:uid="{00000000-0005-0000-0000-00007E000000}"/>
    <cellStyle name="Prozent 2 4" xfId="128" xr:uid="{00000000-0005-0000-0000-00007F000000}"/>
    <cellStyle name="Prozent 2 5" xfId="129" xr:uid="{00000000-0005-0000-0000-000080000000}"/>
    <cellStyle name="Prozent 3" xfId="130" xr:uid="{00000000-0005-0000-0000-000081000000}"/>
    <cellStyle name="Prozent 3 2" xfId="131" xr:uid="{00000000-0005-0000-0000-000082000000}"/>
    <cellStyle name="Prozent 3 3" xfId="132" xr:uid="{00000000-0005-0000-0000-000083000000}"/>
    <cellStyle name="Prozent 3 4" xfId="133" xr:uid="{00000000-0005-0000-0000-000084000000}"/>
    <cellStyle name="Prozent 4" xfId="134" xr:uid="{00000000-0005-0000-0000-000085000000}"/>
    <cellStyle name="Prozent 4 2" xfId="135" xr:uid="{00000000-0005-0000-0000-000086000000}"/>
    <cellStyle name="Prozent 4 3" xfId="136" xr:uid="{00000000-0005-0000-0000-000087000000}"/>
    <cellStyle name="Prozent 4 4" xfId="137" xr:uid="{00000000-0005-0000-0000-000088000000}"/>
    <cellStyle name="Schlecht 2" xfId="138" xr:uid="{00000000-0005-0000-0000-000089000000}"/>
    <cellStyle name="Schlecht 3" xfId="139" xr:uid="{00000000-0005-0000-0000-00008A000000}"/>
    <cellStyle name="Standard" xfId="0" builtinId="0"/>
    <cellStyle name="Standard 2" xfId="140" xr:uid="{00000000-0005-0000-0000-00008C000000}"/>
    <cellStyle name="Standard 2 2" xfId="141" xr:uid="{00000000-0005-0000-0000-00008D000000}"/>
    <cellStyle name="Standard 2 3" xfId="142" xr:uid="{00000000-0005-0000-0000-00008E000000}"/>
    <cellStyle name="Standard 2 4" xfId="143" xr:uid="{00000000-0005-0000-0000-00008F000000}"/>
    <cellStyle name="Standard 3" xfId="144" xr:uid="{00000000-0005-0000-0000-000090000000}"/>
    <cellStyle name="Standard 3 2" xfId="145" xr:uid="{00000000-0005-0000-0000-000091000000}"/>
    <cellStyle name="Standard 3 3" xfId="146" xr:uid="{00000000-0005-0000-0000-000092000000}"/>
    <cellStyle name="Standard 3 4" xfId="147" xr:uid="{00000000-0005-0000-0000-000093000000}"/>
    <cellStyle name="Standard 4" xfId="148" xr:uid="{00000000-0005-0000-0000-000094000000}"/>
    <cellStyle name="Standard 4 2" xfId="149" xr:uid="{00000000-0005-0000-0000-000095000000}"/>
    <cellStyle name="Standard 4 2 2" xfId="150" xr:uid="{00000000-0005-0000-0000-000096000000}"/>
    <cellStyle name="Standard 4 2 2 2" xfId="151" xr:uid="{00000000-0005-0000-0000-000097000000}"/>
    <cellStyle name="Standard 4 2 2 2 2" xfId="152" xr:uid="{00000000-0005-0000-0000-000098000000}"/>
    <cellStyle name="Standard 4 2 2 2 2 2" xfId="153" xr:uid="{00000000-0005-0000-0000-000099000000}"/>
    <cellStyle name="Standard 4 2 2 2 3" xfId="154" xr:uid="{00000000-0005-0000-0000-00009A000000}"/>
    <cellStyle name="Standard 4 2 2 2 3 2" xfId="155" xr:uid="{00000000-0005-0000-0000-00009B000000}"/>
    <cellStyle name="Standard 4 2 2 2 4" xfId="156" xr:uid="{00000000-0005-0000-0000-00009C000000}"/>
    <cellStyle name="Standard 4 2 2 2 4 2" xfId="157" xr:uid="{00000000-0005-0000-0000-00009D000000}"/>
    <cellStyle name="Standard 4 2 2 2 5" xfId="158" xr:uid="{00000000-0005-0000-0000-00009E000000}"/>
    <cellStyle name="Standard 4 2 2 3" xfId="159" xr:uid="{00000000-0005-0000-0000-00009F000000}"/>
    <cellStyle name="Standard 4 2 2 3 2" xfId="160" xr:uid="{00000000-0005-0000-0000-0000A0000000}"/>
    <cellStyle name="Standard 4 2 2 4" xfId="161" xr:uid="{00000000-0005-0000-0000-0000A1000000}"/>
    <cellStyle name="Standard 4 2 2 4 2" xfId="162" xr:uid="{00000000-0005-0000-0000-0000A2000000}"/>
    <cellStyle name="Standard 4 2 2 5" xfId="163" xr:uid="{00000000-0005-0000-0000-0000A3000000}"/>
    <cellStyle name="Standard 4 2 2 5 2" xfId="164" xr:uid="{00000000-0005-0000-0000-0000A4000000}"/>
    <cellStyle name="Standard 4 2 2 6" xfId="165" xr:uid="{00000000-0005-0000-0000-0000A5000000}"/>
    <cellStyle name="Standard 4 2 3" xfId="166" xr:uid="{00000000-0005-0000-0000-0000A6000000}"/>
    <cellStyle name="Standard 4 2 3 2" xfId="167" xr:uid="{00000000-0005-0000-0000-0000A7000000}"/>
    <cellStyle name="Standard 4 2 3 2 2" xfId="168" xr:uid="{00000000-0005-0000-0000-0000A8000000}"/>
    <cellStyle name="Standard 4 2 3 3" xfId="169" xr:uid="{00000000-0005-0000-0000-0000A9000000}"/>
    <cellStyle name="Standard 4 2 3 3 2" xfId="170" xr:uid="{00000000-0005-0000-0000-0000AA000000}"/>
    <cellStyle name="Standard 4 2 3 4" xfId="171" xr:uid="{00000000-0005-0000-0000-0000AB000000}"/>
    <cellStyle name="Standard 4 2 3 4 2" xfId="172" xr:uid="{00000000-0005-0000-0000-0000AC000000}"/>
    <cellStyle name="Standard 4 2 3 5" xfId="173" xr:uid="{00000000-0005-0000-0000-0000AD000000}"/>
    <cellStyle name="Standard 4 2 4" xfId="174" xr:uid="{00000000-0005-0000-0000-0000AE000000}"/>
    <cellStyle name="Standard 4 2 4 2" xfId="175" xr:uid="{00000000-0005-0000-0000-0000AF000000}"/>
    <cellStyle name="Standard 4 2 5" xfId="176" xr:uid="{00000000-0005-0000-0000-0000B0000000}"/>
    <cellStyle name="Standard 4 2 5 2" xfId="177" xr:uid="{00000000-0005-0000-0000-0000B1000000}"/>
    <cellStyle name="Standard 4 2 6" xfId="178" xr:uid="{00000000-0005-0000-0000-0000B2000000}"/>
    <cellStyle name="Standard 4 2 6 2" xfId="179" xr:uid="{00000000-0005-0000-0000-0000B3000000}"/>
    <cellStyle name="Standard 4 2 7" xfId="180" xr:uid="{00000000-0005-0000-0000-0000B4000000}"/>
    <cellStyle name="Standard 4 3" xfId="181" xr:uid="{00000000-0005-0000-0000-0000B5000000}"/>
    <cellStyle name="Standard 4 3 2" xfId="182" xr:uid="{00000000-0005-0000-0000-0000B6000000}"/>
    <cellStyle name="Standard 4 3 2 2" xfId="183" xr:uid="{00000000-0005-0000-0000-0000B7000000}"/>
    <cellStyle name="Standard 4 3 2 2 2" xfId="184" xr:uid="{00000000-0005-0000-0000-0000B8000000}"/>
    <cellStyle name="Standard 4 3 2 3" xfId="185" xr:uid="{00000000-0005-0000-0000-0000B9000000}"/>
    <cellStyle name="Standard 4 3 2 3 2" xfId="186" xr:uid="{00000000-0005-0000-0000-0000BA000000}"/>
    <cellStyle name="Standard 4 3 2 4" xfId="187" xr:uid="{00000000-0005-0000-0000-0000BB000000}"/>
    <cellStyle name="Standard 4 3 2 4 2" xfId="188" xr:uid="{00000000-0005-0000-0000-0000BC000000}"/>
    <cellStyle name="Standard 4 3 2 5" xfId="189" xr:uid="{00000000-0005-0000-0000-0000BD000000}"/>
    <cellStyle name="Standard 4 3 3" xfId="190" xr:uid="{00000000-0005-0000-0000-0000BE000000}"/>
    <cellStyle name="Standard 4 3 3 2" xfId="191" xr:uid="{00000000-0005-0000-0000-0000BF000000}"/>
    <cellStyle name="Standard 4 3 4" xfId="192" xr:uid="{00000000-0005-0000-0000-0000C0000000}"/>
    <cellStyle name="Standard 4 3 4 2" xfId="193" xr:uid="{00000000-0005-0000-0000-0000C1000000}"/>
    <cellStyle name="Standard 4 3 5" xfId="194" xr:uid="{00000000-0005-0000-0000-0000C2000000}"/>
    <cellStyle name="Standard 4 3 5 2" xfId="195" xr:uid="{00000000-0005-0000-0000-0000C3000000}"/>
    <cellStyle name="Standard 4 3 6" xfId="196" xr:uid="{00000000-0005-0000-0000-0000C4000000}"/>
    <cellStyle name="Standard 4 4" xfId="197" xr:uid="{00000000-0005-0000-0000-0000C5000000}"/>
    <cellStyle name="Standard 4 4 2" xfId="198" xr:uid="{00000000-0005-0000-0000-0000C6000000}"/>
    <cellStyle name="Standard 4 4 2 2" xfId="199" xr:uid="{00000000-0005-0000-0000-0000C7000000}"/>
    <cellStyle name="Standard 4 4 3" xfId="200" xr:uid="{00000000-0005-0000-0000-0000C8000000}"/>
    <cellStyle name="Standard 4 4 3 2" xfId="201" xr:uid="{00000000-0005-0000-0000-0000C9000000}"/>
    <cellStyle name="Standard 4 4 4" xfId="202" xr:uid="{00000000-0005-0000-0000-0000CA000000}"/>
    <cellStyle name="Standard 4 4 4 2" xfId="203" xr:uid="{00000000-0005-0000-0000-0000CB000000}"/>
    <cellStyle name="Standard 4 4 5" xfId="204" xr:uid="{00000000-0005-0000-0000-0000CC000000}"/>
    <cellStyle name="Standard 4 5" xfId="205" xr:uid="{00000000-0005-0000-0000-0000CD000000}"/>
    <cellStyle name="Standard 4 5 2" xfId="206" xr:uid="{00000000-0005-0000-0000-0000CE000000}"/>
    <cellStyle name="Standard 4 6" xfId="207" xr:uid="{00000000-0005-0000-0000-0000CF000000}"/>
    <cellStyle name="Standard 4 6 2" xfId="208" xr:uid="{00000000-0005-0000-0000-0000D0000000}"/>
    <cellStyle name="Standard 4 7" xfId="209" xr:uid="{00000000-0005-0000-0000-0000D1000000}"/>
    <cellStyle name="Standard 4 7 2" xfId="210" xr:uid="{00000000-0005-0000-0000-0000D2000000}"/>
    <cellStyle name="Standard 4 8" xfId="211" xr:uid="{00000000-0005-0000-0000-0000D3000000}"/>
    <cellStyle name="Standard 5" xfId="212" xr:uid="{00000000-0005-0000-0000-0000D4000000}"/>
    <cellStyle name="Standard 5 2" xfId="213" xr:uid="{00000000-0005-0000-0000-0000D5000000}"/>
    <cellStyle name="Standard 5 3" xfId="214" xr:uid="{00000000-0005-0000-0000-0000D6000000}"/>
    <cellStyle name="Standard 5 4" xfId="215" xr:uid="{00000000-0005-0000-0000-0000D7000000}"/>
    <cellStyle name="Standard 6" xfId="216" xr:uid="{00000000-0005-0000-0000-0000D8000000}"/>
    <cellStyle name="Standard 7" xfId="217" xr:uid="{00000000-0005-0000-0000-0000D9000000}"/>
    <cellStyle name="Überschrift 1 2" xfId="218" xr:uid="{00000000-0005-0000-0000-0000DA000000}"/>
    <cellStyle name="Überschrift 1 3" xfId="219" xr:uid="{00000000-0005-0000-0000-0000DB000000}"/>
    <cellStyle name="Überschrift 2 2" xfId="220" xr:uid="{00000000-0005-0000-0000-0000DC000000}"/>
    <cellStyle name="Überschrift 2 3" xfId="221" xr:uid="{00000000-0005-0000-0000-0000DD000000}"/>
    <cellStyle name="Überschrift 3 2" xfId="222" xr:uid="{00000000-0005-0000-0000-0000DE000000}"/>
    <cellStyle name="Überschrift 3 3" xfId="223" xr:uid="{00000000-0005-0000-0000-0000DF000000}"/>
    <cellStyle name="Überschrift 4 2" xfId="224" xr:uid="{00000000-0005-0000-0000-0000E0000000}"/>
    <cellStyle name="Überschrift 4 3" xfId="225" xr:uid="{00000000-0005-0000-0000-0000E1000000}"/>
    <cellStyle name="Überschrift 5" xfId="226" xr:uid="{00000000-0005-0000-0000-0000E2000000}"/>
    <cellStyle name="Überschrift 6" xfId="227" xr:uid="{00000000-0005-0000-0000-0000E3000000}"/>
    <cellStyle name="Verknüpfte Zelle 2" xfId="228" xr:uid="{00000000-0005-0000-0000-0000E4000000}"/>
    <cellStyle name="Verknüpfte Zelle 3" xfId="229" xr:uid="{00000000-0005-0000-0000-0000E5000000}"/>
    <cellStyle name="Währung 2" xfId="230" xr:uid="{00000000-0005-0000-0000-0000E6000000}"/>
    <cellStyle name="Währung 2 2" xfId="231" xr:uid="{00000000-0005-0000-0000-0000E7000000}"/>
    <cellStyle name="Währung 2 2 2" xfId="232" xr:uid="{00000000-0005-0000-0000-0000E8000000}"/>
    <cellStyle name="Währung 2 2 3" xfId="233" xr:uid="{00000000-0005-0000-0000-0000E9000000}"/>
    <cellStyle name="Währung 2 2 4" xfId="234" xr:uid="{00000000-0005-0000-0000-0000EA000000}"/>
    <cellStyle name="Währung 2 3" xfId="235" xr:uid="{00000000-0005-0000-0000-0000EB000000}"/>
    <cellStyle name="Währung 2 4" xfId="236" xr:uid="{00000000-0005-0000-0000-0000EC000000}"/>
    <cellStyle name="Währung 2 5" xfId="237" xr:uid="{00000000-0005-0000-0000-0000ED000000}"/>
    <cellStyle name="Währung 3" xfId="238" xr:uid="{00000000-0005-0000-0000-0000EE000000}"/>
    <cellStyle name="Währung 3 2" xfId="239" xr:uid="{00000000-0005-0000-0000-0000EF000000}"/>
    <cellStyle name="Währung 3 3" xfId="240" xr:uid="{00000000-0005-0000-0000-0000F0000000}"/>
    <cellStyle name="Währung 3 4" xfId="241" xr:uid="{00000000-0005-0000-0000-0000F1000000}"/>
    <cellStyle name="Währung 4" xfId="242" xr:uid="{00000000-0005-0000-0000-0000F2000000}"/>
    <cellStyle name="Währung 4 2" xfId="243" xr:uid="{00000000-0005-0000-0000-0000F3000000}"/>
    <cellStyle name="Währung 4 3" xfId="244" xr:uid="{00000000-0005-0000-0000-0000F4000000}"/>
    <cellStyle name="Währung 4 4" xfId="245" xr:uid="{00000000-0005-0000-0000-0000F5000000}"/>
    <cellStyle name="Warnender Text 2" xfId="246" xr:uid="{00000000-0005-0000-0000-0000F6000000}"/>
    <cellStyle name="Warnender Text 3" xfId="247" xr:uid="{00000000-0005-0000-0000-0000F7000000}"/>
    <cellStyle name="Zelle überprüfen 2" xfId="248" xr:uid="{00000000-0005-0000-0000-0000F8000000}"/>
    <cellStyle name="Zelle überprüfen 3" xfId="249" xr:uid="{00000000-0005-0000-0000-0000F9000000}"/>
  </cellStyles>
  <dxfs count="1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Kap.bed.- u. Finanz.plan'!A1"/><Relationship Id="rId7" Type="http://schemas.openxmlformats.org/officeDocument/2006/relationships/hyperlink" Target="#'Umsatz-Rent. p.a. Jahr 1 bis 3 '!A1"/><Relationship Id="rId2" Type="http://schemas.openxmlformats.org/officeDocument/2006/relationships/hyperlink" Target="#'Private Ausgaben'!A1"/><Relationship Id="rId1" Type="http://schemas.openxmlformats.org/officeDocument/2006/relationships/hyperlink" Target="#Liquidit&#228;tsplan!A1"/><Relationship Id="rId6" Type="http://schemas.openxmlformats.org/officeDocument/2006/relationships/hyperlink" Target="#'Umsatz-Rent. p.M. Jahr 3'!A1"/><Relationship Id="rId5" Type="http://schemas.openxmlformats.org/officeDocument/2006/relationships/hyperlink" Target="#'Umsatz-Rent. p.M. Jahr 2'!A1"/><Relationship Id="rId4" Type="http://schemas.openxmlformats.org/officeDocument/2006/relationships/hyperlink" Target="#'Umsatz.Rent. p.M. Jahr 1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Businessplan - Finanzteil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Businessplan - Finanztei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Umsatz-Rent. p.M. Jahr 3'!A1"/><Relationship Id="rId2" Type="http://schemas.openxmlformats.org/officeDocument/2006/relationships/hyperlink" Target="#'Umsatz-Rent. p.M. Jahr 2'!A1"/><Relationship Id="rId1" Type="http://schemas.openxmlformats.org/officeDocument/2006/relationships/hyperlink" Target="#'Businessplan - Finanzteil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Umsatz-Rent. p.M. Jahr 3'!A1"/><Relationship Id="rId2" Type="http://schemas.openxmlformats.org/officeDocument/2006/relationships/hyperlink" Target="#'Umsatz.Rent. p.M. Jahr 1'!A1"/><Relationship Id="rId1" Type="http://schemas.openxmlformats.org/officeDocument/2006/relationships/hyperlink" Target="#'Businessplan - Finanztei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Umsatz-Rent. p.M. Jahr 2'!A1"/><Relationship Id="rId2" Type="http://schemas.openxmlformats.org/officeDocument/2006/relationships/hyperlink" Target="#'Umsatz.Rent. p.M. Jahr 1'!A1"/><Relationship Id="rId1" Type="http://schemas.openxmlformats.org/officeDocument/2006/relationships/hyperlink" Target="#'Businessplan - Finanztei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Umsatz.Rent. p.M. Jahr 1'!A1"/><Relationship Id="rId2" Type="http://schemas.openxmlformats.org/officeDocument/2006/relationships/hyperlink" Target="#'Umsatz-Rent. p.M. Jahr 2'!A1"/><Relationship Id="rId1" Type="http://schemas.openxmlformats.org/officeDocument/2006/relationships/hyperlink" Target="#'Businessplan - Finanzteil'!A1"/><Relationship Id="rId4" Type="http://schemas.openxmlformats.org/officeDocument/2006/relationships/hyperlink" Target="#'Umsatz-Rent. p.M. Jahr 3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Businessplan - Finanztei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8658</xdr:colOff>
      <xdr:row>0</xdr:row>
      <xdr:rowOff>0</xdr:rowOff>
    </xdr:from>
    <xdr:to>
      <xdr:col>2</xdr:col>
      <xdr:colOff>1506681</xdr:colOff>
      <xdr:row>4</xdr:row>
      <xdr:rowOff>25977</xdr:rowOff>
    </xdr:to>
    <xdr:sp macro="" textlink="">
      <xdr:nvSpPr>
        <xdr:cNvPr id="17" name="Rectangle 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056658" y="1117020"/>
          <a:ext cx="3022023" cy="7273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0" tIns="19440" rIns="0" bIns="0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chemeClr val="bg1"/>
              </a:solidFill>
              <a:latin typeface="Times New Roman" pitchFamily="16" charset="0"/>
              <a:ea typeface="Lucida Sans Unicode" pitchFamily="32" charset="0"/>
              <a:cs typeface="Lucida Sans Unicode" pitchFamily="32" charset="0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chemeClr val="bg1"/>
              </a:solidFill>
              <a:latin typeface="Times New Roman" pitchFamily="16" charset="0"/>
              <a:ea typeface="Lucida Sans Unicode" pitchFamily="32" charset="0"/>
              <a:cs typeface="Lucida Sans Unicode" pitchFamily="32" charset="0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chemeClr val="bg1"/>
              </a:solidFill>
              <a:latin typeface="Times New Roman" pitchFamily="16" charset="0"/>
              <a:ea typeface="Lucida Sans Unicode" pitchFamily="32" charset="0"/>
              <a:cs typeface="Lucida Sans Unicode" pitchFamily="32" charset="0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chemeClr val="bg1"/>
              </a:solidFill>
              <a:latin typeface="Times New Roman" pitchFamily="16" charset="0"/>
              <a:ea typeface="Lucida Sans Unicode" pitchFamily="32" charset="0"/>
              <a:cs typeface="Lucida Sans Unicode" pitchFamily="32" charset="0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chemeClr val="bg1"/>
              </a:solidFill>
              <a:latin typeface="Times New Roman" pitchFamily="16" charset="0"/>
              <a:ea typeface="Lucida Sans Unicode" pitchFamily="32" charset="0"/>
              <a:cs typeface="Lucida Sans Unicode" pitchFamily="32" charset="0"/>
            </a:defRPr>
          </a:lvl5pPr>
          <a:lvl6pPr marL="2286000" algn="l" defTabSz="914400" rtl="0" eaLnBrk="1" latinLnBrk="0" hangingPunct="1">
            <a:defRPr sz="2400" kern="1200">
              <a:solidFill>
                <a:schemeClr val="bg1"/>
              </a:solidFill>
              <a:latin typeface="Times New Roman" pitchFamily="16" charset="0"/>
              <a:ea typeface="Lucida Sans Unicode" pitchFamily="32" charset="0"/>
              <a:cs typeface="Lucida Sans Unicode" pitchFamily="32" charset="0"/>
            </a:defRPr>
          </a:lvl6pPr>
          <a:lvl7pPr marL="2743200" algn="l" defTabSz="914400" rtl="0" eaLnBrk="1" latinLnBrk="0" hangingPunct="1">
            <a:defRPr sz="2400" kern="1200">
              <a:solidFill>
                <a:schemeClr val="bg1"/>
              </a:solidFill>
              <a:latin typeface="Times New Roman" pitchFamily="16" charset="0"/>
              <a:ea typeface="Lucida Sans Unicode" pitchFamily="32" charset="0"/>
              <a:cs typeface="Lucida Sans Unicode" pitchFamily="32" charset="0"/>
            </a:defRPr>
          </a:lvl7pPr>
          <a:lvl8pPr marL="3200400" algn="l" defTabSz="914400" rtl="0" eaLnBrk="1" latinLnBrk="0" hangingPunct="1">
            <a:defRPr sz="2400" kern="1200">
              <a:solidFill>
                <a:schemeClr val="bg1"/>
              </a:solidFill>
              <a:latin typeface="Times New Roman" pitchFamily="16" charset="0"/>
              <a:ea typeface="Lucida Sans Unicode" pitchFamily="32" charset="0"/>
              <a:cs typeface="Lucida Sans Unicode" pitchFamily="32" charset="0"/>
            </a:defRPr>
          </a:lvl8pPr>
          <a:lvl9pPr marL="3657600" algn="l" defTabSz="914400" rtl="0" eaLnBrk="1" latinLnBrk="0" hangingPunct="1">
            <a:defRPr sz="2400" kern="1200">
              <a:solidFill>
                <a:schemeClr val="bg1"/>
              </a:solidFill>
              <a:latin typeface="Times New Roman" pitchFamily="16" charset="0"/>
              <a:ea typeface="Lucida Sans Unicode" pitchFamily="32" charset="0"/>
              <a:cs typeface="Lucida Sans Unicode" pitchFamily="32" charset="0"/>
            </a:defRPr>
          </a:lvl9pPr>
        </a:lstStyle>
        <a:p>
          <a:pPr algn="ctr" eaLnBrk="1" hangingPunct="1">
            <a:lnSpc>
              <a:spcPct val="93000"/>
            </a:lnSpc>
            <a:buClrTx/>
            <a:buFontTx/>
            <a:buNone/>
          </a:pPr>
          <a:r>
            <a:rPr lang="de-DE" altLang="de-DE" sz="2000" b="1">
              <a:solidFill>
                <a:sysClr val="windowText" lastClr="000000"/>
              </a:solidFill>
              <a:latin typeface="Arial" charset="0"/>
            </a:rPr>
            <a:t>Businessplan – Finanzteil</a:t>
          </a:r>
          <a:endParaRPr lang="de-DE" altLang="de-DE" sz="1600" b="1" u="sng">
            <a:solidFill>
              <a:sysClr val="windowText" lastClr="000000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149643</xdr:colOff>
      <xdr:row>28</xdr:row>
      <xdr:rowOff>156117</xdr:rowOff>
    </xdr:from>
    <xdr:to>
      <xdr:col>2</xdr:col>
      <xdr:colOff>1087423</xdr:colOff>
      <xdr:row>33</xdr:row>
      <xdr:rowOff>104295</xdr:rowOff>
    </xdr:to>
    <xdr:sp macro="" textlink="">
      <xdr:nvSpPr>
        <xdr:cNvPr id="52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3197643" y="5923072"/>
          <a:ext cx="2461780" cy="770791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marL="0" marR="0" lvl="0" indent="0" algn="ctr" defTabSz="407484" rtl="0" eaLnBrk="1" fontAlgn="base" latinLnBrk="0" hangingPunct="0">
            <a:lnSpc>
              <a:spcPct val="93000"/>
            </a:lnSpc>
            <a:spcBef>
              <a:spcPct val="0"/>
            </a:spcBef>
            <a:spcAft>
              <a:spcPct val="0"/>
            </a:spcAft>
            <a:buClrTx/>
            <a:buSzPct val="100000"/>
            <a:buFont typeface="Times New Roman" pitchFamily="16" charset="0"/>
            <a:buNone/>
            <a:tabLst/>
            <a:defRPr/>
          </a:pPr>
          <a:r>
            <a:rPr kumimoji="0" lang="de-DE" altLang="de-DE" sz="14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Lucida Sans Unicode"/>
            </a:rPr>
            <a:t>Liquiditätsplan</a:t>
          </a:r>
        </a:p>
      </xdr:txBody>
    </xdr:sp>
    <xdr:clientData/>
  </xdr:twoCellAnchor>
  <xdr:twoCellAnchor>
    <xdr:from>
      <xdr:col>0</xdr:col>
      <xdr:colOff>148759</xdr:colOff>
      <xdr:row>13</xdr:row>
      <xdr:rowOff>157956</xdr:rowOff>
    </xdr:from>
    <xdr:to>
      <xdr:col>2</xdr:col>
      <xdr:colOff>1080245</xdr:colOff>
      <xdr:row>16</xdr:row>
      <xdr:rowOff>76135</xdr:rowOff>
    </xdr:to>
    <xdr:sp macro="" textlink="">
      <xdr:nvSpPr>
        <xdr:cNvPr id="53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3196759" y="3457070"/>
          <a:ext cx="2455486" cy="411747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marL="0" marR="0" lvl="0" indent="0" algn="ctr" defTabSz="407484" rtl="0" eaLnBrk="1" fontAlgn="base" latinLnBrk="0" hangingPunct="0">
            <a:lnSpc>
              <a:spcPct val="93000"/>
            </a:lnSpc>
            <a:spcBef>
              <a:spcPct val="0"/>
            </a:spcBef>
            <a:spcAft>
              <a:spcPct val="0"/>
            </a:spcAft>
            <a:buClrTx/>
            <a:buSzPct val="100000"/>
            <a:buFont typeface="Times New Roman" pitchFamily="16" charset="0"/>
            <a:buNone/>
            <a:tabLst/>
            <a:defRPr/>
          </a:pPr>
          <a:r>
            <a:rPr kumimoji="0" lang="de-DE" altLang="de-DE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Lucida Sans Unicode"/>
              <a:cs typeface="Lucida Sans Unicode"/>
            </a:rPr>
            <a:t>Private Ausgaben</a:t>
          </a:r>
        </a:p>
      </xdr:txBody>
    </xdr:sp>
    <xdr:clientData/>
  </xdr:twoCellAnchor>
  <xdr:twoCellAnchor>
    <xdr:from>
      <xdr:col>0</xdr:col>
      <xdr:colOff>140984</xdr:colOff>
      <xdr:row>6</xdr:row>
      <xdr:rowOff>25975</xdr:rowOff>
    </xdr:from>
    <xdr:to>
      <xdr:col>2</xdr:col>
      <xdr:colOff>1078764</xdr:colOff>
      <xdr:row>10</xdr:row>
      <xdr:rowOff>138677</xdr:rowOff>
    </xdr:to>
    <xdr:sp macro="" textlink="">
      <xdr:nvSpPr>
        <xdr:cNvPr id="54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3188984" y="2173430"/>
          <a:ext cx="2461780" cy="770792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marL="0" marR="0" lvl="0" indent="0" algn="ctr" defTabSz="407484" rtl="0" eaLnBrk="1" fontAlgn="base" latinLnBrk="0" hangingPunct="0">
            <a:lnSpc>
              <a:spcPct val="93000"/>
            </a:lnSpc>
            <a:spcBef>
              <a:spcPct val="0"/>
            </a:spcBef>
            <a:spcAft>
              <a:spcPct val="0"/>
            </a:spcAft>
            <a:buClrTx/>
            <a:buSzPct val="100000"/>
            <a:buFont typeface="Times New Roman" pitchFamily="16" charset="0"/>
            <a:buNone/>
            <a:tabLst/>
            <a:defRPr/>
          </a:pPr>
          <a:r>
            <a:rPr kumimoji="0" lang="de-DE" altLang="de-DE" sz="14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Lucida Sans Unicode"/>
            </a:rPr>
            <a:t>Kapitalbedarfs- und Finanzierungsplan </a:t>
          </a:r>
        </a:p>
      </xdr:txBody>
    </xdr:sp>
    <xdr:clientData/>
  </xdr:twoCellAnchor>
  <xdr:twoCellAnchor>
    <xdr:from>
      <xdr:col>0</xdr:col>
      <xdr:colOff>144606</xdr:colOff>
      <xdr:row>16</xdr:row>
      <xdr:rowOff>107513</xdr:rowOff>
    </xdr:from>
    <xdr:to>
      <xdr:col>2</xdr:col>
      <xdr:colOff>1082386</xdr:colOff>
      <xdr:row>19</xdr:row>
      <xdr:rowOff>20924</xdr:rowOff>
    </xdr:to>
    <xdr:sp macro="" textlink="">
      <xdr:nvSpPr>
        <xdr:cNvPr id="5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3192606" y="3900195"/>
          <a:ext cx="2461780" cy="40697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marL="0" marR="0" lvl="0" indent="0" algn="ctr" defTabSz="407484" rtl="0" eaLnBrk="1" fontAlgn="base" latinLnBrk="0" hangingPunct="0">
            <a:lnSpc>
              <a:spcPct val="93000"/>
            </a:lnSpc>
            <a:spcBef>
              <a:spcPct val="0"/>
            </a:spcBef>
            <a:spcAft>
              <a:spcPct val="0"/>
            </a:spcAft>
            <a:buClrTx/>
            <a:buSzPct val="100000"/>
            <a:buFont typeface="Times New Roman" pitchFamily="16" charset="0"/>
            <a:buNone/>
            <a:tabLst/>
            <a:defRPr/>
          </a:pPr>
          <a:r>
            <a:rPr kumimoji="0" lang="de-DE" altLang="de-DE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Lucida Sans Unicode"/>
            </a:rPr>
            <a:t>Umsatz- und Rentabilitätsplan monatlich (Jahr 1)</a:t>
          </a:r>
        </a:p>
      </xdr:txBody>
    </xdr:sp>
    <xdr:clientData/>
  </xdr:twoCellAnchor>
  <xdr:twoCellAnchor>
    <xdr:from>
      <xdr:col>0</xdr:col>
      <xdr:colOff>144606</xdr:colOff>
      <xdr:row>19</xdr:row>
      <xdr:rowOff>35641</xdr:rowOff>
    </xdr:from>
    <xdr:to>
      <xdr:col>2</xdr:col>
      <xdr:colOff>1082386</xdr:colOff>
      <xdr:row>21</xdr:row>
      <xdr:rowOff>113576</xdr:rowOff>
    </xdr:to>
    <xdr:sp macro="" textlink="">
      <xdr:nvSpPr>
        <xdr:cNvPr id="56" name="Rectangl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3192606" y="4321891"/>
          <a:ext cx="2461780" cy="40698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marL="0" marR="0" lvl="0" indent="0" algn="ctr" defTabSz="407484" rtl="0" eaLnBrk="1" fontAlgn="base" latinLnBrk="0" hangingPunct="0">
            <a:lnSpc>
              <a:spcPct val="93000"/>
            </a:lnSpc>
            <a:spcBef>
              <a:spcPct val="0"/>
            </a:spcBef>
            <a:spcAft>
              <a:spcPct val="0"/>
            </a:spcAft>
            <a:buClrTx/>
            <a:buSzPct val="100000"/>
            <a:buFont typeface="Times New Roman" pitchFamily="16" charset="0"/>
            <a:buNone/>
            <a:tabLst/>
            <a:defRPr/>
          </a:pPr>
          <a:r>
            <a:rPr kumimoji="0" lang="de-DE" altLang="de-DE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Lucida Sans Unicode"/>
              <a:cs typeface="Lucida Sans Unicode"/>
            </a:rPr>
            <a:t>Umsatz- und Rentabilitätplan monatlich (Jahr 2)</a:t>
          </a:r>
          <a:endParaRPr kumimoji="0" lang="de-DE" altLang="de-DE" sz="1200" b="0" i="0" u="none" strike="noStrike" kern="120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Lucida Sans Unicode"/>
          </a:endParaRPr>
        </a:p>
      </xdr:txBody>
    </xdr:sp>
    <xdr:clientData/>
  </xdr:twoCellAnchor>
  <xdr:twoCellAnchor>
    <xdr:from>
      <xdr:col>0</xdr:col>
      <xdr:colOff>144606</xdr:colOff>
      <xdr:row>21</xdr:row>
      <xdr:rowOff>127428</xdr:rowOff>
    </xdr:from>
    <xdr:to>
      <xdr:col>2</xdr:col>
      <xdr:colOff>1082386</xdr:colOff>
      <xdr:row>24</xdr:row>
      <xdr:rowOff>40836</xdr:rowOff>
    </xdr:to>
    <xdr:sp macro="" textlink="">
      <xdr:nvSpPr>
        <xdr:cNvPr id="57" name="Rectangl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3192606" y="4742723"/>
          <a:ext cx="2461780" cy="406977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marL="0" marR="0" lvl="0" indent="0" algn="ctr" defTabSz="407484" rtl="0" eaLnBrk="1" fontAlgn="base" latinLnBrk="0" hangingPunct="0">
            <a:lnSpc>
              <a:spcPct val="93000"/>
            </a:lnSpc>
            <a:spcBef>
              <a:spcPct val="0"/>
            </a:spcBef>
            <a:spcAft>
              <a:spcPct val="0"/>
            </a:spcAft>
            <a:buClrTx/>
            <a:buSzPct val="100000"/>
            <a:buFont typeface="Times New Roman" pitchFamily="16" charset="0"/>
            <a:buNone/>
            <a:tabLst/>
            <a:defRPr/>
          </a:pPr>
          <a:r>
            <a:rPr kumimoji="0" lang="de-DE" altLang="de-DE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Lucida Sans Unicode"/>
            </a:rPr>
            <a:t>Umsatz- und Rentabilitätsplan monatlich (Jahr 3)</a:t>
          </a:r>
        </a:p>
      </xdr:txBody>
    </xdr:sp>
    <xdr:clientData/>
  </xdr:twoCellAnchor>
  <xdr:twoCellAnchor>
    <xdr:from>
      <xdr:col>0</xdr:col>
      <xdr:colOff>138545</xdr:colOff>
      <xdr:row>24</xdr:row>
      <xdr:rowOff>75478</xdr:rowOff>
    </xdr:from>
    <xdr:to>
      <xdr:col>2</xdr:col>
      <xdr:colOff>1076325</xdr:colOff>
      <xdr:row>26</xdr:row>
      <xdr:rowOff>153410</xdr:rowOff>
    </xdr:to>
    <xdr:sp macro="" textlink="">
      <xdr:nvSpPr>
        <xdr:cNvPr id="58" name="Rectangl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3186545" y="5184342"/>
          <a:ext cx="2461780" cy="406977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marL="0" marR="0" lvl="0" indent="0" algn="ctr" defTabSz="407484" rtl="0" eaLnBrk="1" fontAlgn="base" latinLnBrk="0" hangingPunct="0">
            <a:lnSpc>
              <a:spcPct val="93000"/>
            </a:lnSpc>
            <a:spcBef>
              <a:spcPct val="0"/>
            </a:spcBef>
            <a:spcAft>
              <a:spcPct val="0"/>
            </a:spcAft>
            <a:buClrTx/>
            <a:buSzPct val="100000"/>
            <a:buFont typeface="Times New Roman" pitchFamily="16" charset="0"/>
            <a:buNone/>
            <a:tabLst/>
            <a:defRPr/>
          </a:pPr>
          <a:r>
            <a:rPr kumimoji="0" lang="de-DE" altLang="de-DE" sz="1200" b="0" i="0" u="none" strike="noStrike" kern="120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Lucida Sans Unicode"/>
            </a:rPr>
            <a:t>Umsatz- und Rentabilitätsplan jährlich (Jahr 1 bis 3)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66674</xdr:rowOff>
    </xdr:from>
    <xdr:to>
      <xdr:col>1</xdr:col>
      <xdr:colOff>1763775</xdr:colOff>
      <xdr:row>0</xdr:row>
      <xdr:rowOff>268274</xdr:rowOff>
    </xdr:to>
    <xdr:sp macro="" textlink="">
      <xdr:nvSpPr>
        <xdr:cNvPr id="4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42875" y="66674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0</xdr:colOff>
      <xdr:row>43</xdr:row>
      <xdr:rowOff>161924</xdr:rowOff>
    </xdr:from>
    <xdr:to>
      <xdr:col>1</xdr:col>
      <xdr:colOff>1735200</xdr:colOff>
      <xdr:row>45</xdr:row>
      <xdr:rowOff>39674</xdr:rowOff>
    </xdr:to>
    <xdr:sp macro="" textlink="">
      <xdr:nvSpPr>
        <xdr:cNvPr id="6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14300" y="11401424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66674</xdr:rowOff>
    </xdr:from>
    <xdr:to>
      <xdr:col>1</xdr:col>
      <xdr:colOff>1781175</xdr:colOff>
      <xdr:row>0</xdr:row>
      <xdr:rowOff>268274</xdr:rowOff>
    </xdr:to>
    <xdr:sp macro="" textlink="">
      <xdr:nvSpPr>
        <xdr:cNvPr id="3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42875" y="66674"/>
          <a:ext cx="173355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28575</xdr:colOff>
      <xdr:row>40</xdr:row>
      <xdr:rowOff>161924</xdr:rowOff>
    </xdr:from>
    <xdr:to>
      <xdr:col>1</xdr:col>
      <xdr:colOff>1763775</xdr:colOff>
      <xdr:row>42</xdr:row>
      <xdr:rowOff>39674</xdr:rowOff>
    </xdr:to>
    <xdr:sp macro="" textlink="">
      <xdr:nvSpPr>
        <xdr:cNvPr id="4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23825" y="8734424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66675</xdr:rowOff>
    </xdr:from>
    <xdr:to>
      <xdr:col>1</xdr:col>
      <xdr:colOff>1754249</xdr:colOff>
      <xdr:row>1</xdr:row>
      <xdr:rowOff>106350</xdr:rowOff>
    </xdr:to>
    <xdr:sp macro="" textlink="">
      <xdr:nvSpPr>
        <xdr:cNvPr id="3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42874" y="66675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1809751</xdr:colOff>
      <xdr:row>0</xdr:row>
      <xdr:rowOff>66675</xdr:rowOff>
    </xdr:from>
    <xdr:to>
      <xdr:col>3</xdr:col>
      <xdr:colOff>392176</xdr:colOff>
      <xdr:row>1</xdr:row>
      <xdr:rowOff>106350</xdr:rowOff>
    </xdr:to>
    <xdr:sp macro="" textlink="">
      <xdr:nvSpPr>
        <xdr:cNvPr id="4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933576" y="66675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2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447675</xdr:colOff>
      <xdr:row>0</xdr:row>
      <xdr:rowOff>66675</xdr:rowOff>
    </xdr:from>
    <xdr:to>
      <xdr:col>5</xdr:col>
      <xdr:colOff>601725</xdr:colOff>
      <xdr:row>1</xdr:row>
      <xdr:rowOff>106350</xdr:rowOff>
    </xdr:to>
    <xdr:sp macro="" textlink="">
      <xdr:nvSpPr>
        <xdr:cNvPr id="5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3724275" y="66675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3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123824</xdr:colOff>
      <xdr:row>62</xdr:row>
      <xdr:rowOff>800099</xdr:rowOff>
    </xdr:from>
    <xdr:to>
      <xdr:col>1</xdr:col>
      <xdr:colOff>1735199</xdr:colOff>
      <xdr:row>64</xdr:row>
      <xdr:rowOff>39674</xdr:rowOff>
    </xdr:to>
    <xdr:sp macro="" textlink="">
      <xdr:nvSpPr>
        <xdr:cNvPr id="6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123824" y="10458449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1790701</xdr:colOff>
      <xdr:row>63</xdr:row>
      <xdr:rowOff>1</xdr:rowOff>
    </xdr:from>
    <xdr:to>
      <xdr:col>3</xdr:col>
      <xdr:colOff>373126</xdr:colOff>
      <xdr:row>64</xdr:row>
      <xdr:rowOff>39676</xdr:rowOff>
    </xdr:to>
    <xdr:sp macro="" textlink="">
      <xdr:nvSpPr>
        <xdr:cNvPr id="7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1914526" y="10458451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2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428625</xdr:colOff>
      <xdr:row>62</xdr:row>
      <xdr:rowOff>800099</xdr:rowOff>
    </xdr:from>
    <xdr:to>
      <xdr:col>5</xdr:col>
      <xdr:colOff>582675</xdr:colOff>
      <xdr:row>64</xdr:row>
      <xdr:rowOff>39674</xdr:rowOff>
    </xdr:to>
    <xdr:sp macro="" textlink="">
      <xdr:nvSpPr>
        <xdr:cNvPr id="8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3705225" y="10458449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3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1</xdr:col>
      <xdr:colOff>1752600</xdr:colOff>
      <xdr:row>1</xdr:row>
      <xdr:rowOff>104775</xdr:rowOff>
    </xdr:to>
    <xdr:sp macro="" textlink="">
      <xdr:nvSpPr>
        <xdr:cNvPr id="3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142875" y="66675"/>
          <a:ext cx="1733550" cy="2000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1809750</xdr:colOff>
      <xdr:row>0</xdr:row>
      <xdr:rowOff>66675</xdr:rowOff>
    </xdr:from>
    <xdr:to>
      <xdr:col>3</xdr:col>
      <xdr:colOff>392175</xdr:colOff>
      <xdr:row>1</xdr:row>
      <xdr:rowOff>104775</xdr:rowOff>
    </xdr:to>
    <xdr:sp macro="" textlink="">
      <xdr:nvSpPr>
        <xdr:cNvPr id="9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1933575" y="66675"/>
          <a:ext cx="1735200" cy="2000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1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447674</xdr:colOff>
      <xdr:row>0</xdr:row>
      <xdr:rowOff>66675</xdr:rowOff>
    </xdr:from>
    <xdr:to>
      <xdr:col>5</xdr:col>
      <xdr:colOff>601724</xdr:colOff>
      <xdr:row>1</xdr:row>
      <xdr:rowOff>104775</xdr:rowOff>
    </xdr:to>
    <xdr:sp macro="" textlink="">
      <xdr:nvSpPr>
        <xdr:cNvPr id="10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3724274" y="66675"/>
          <a:ext cx="1735200" cy="2000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3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0</xdr:colOff>
      <xdr:row>62</xdr:row>
      <xdr:rowOff>885824</xdr:rowOff>
    </xdr:from>
    <xdr:to>
      <xdr:col>1</xdr:col>
      <xdr:colOff>1733550</xdr:colOff>
      <xdr:row>64</xdr:row>
      <xdr:rowOff>39674</xdr:rowOff>
    </xdr:to>
    <xdr:sp macro="" textlink="">
      <xdr:nvSpPr>
        <xdr:cNvPr id="11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123825" y="10525124"/>
          <a:ext cx="173355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1790700</xdr:colOff>
      <xdr:row>62</xdr:row>
      <xdr:rowOff>885824</xdr:rowOff>
    </xdr:from>
    <xdr:to>
      <xdr:col>3</xdr:col>
      <xdr:colOff>373125</xdr:colOff>
      <xdr:row>64</xdr:row>
      <xdr:rowOff>39674</xdr:rowOff>
    </xdr:to>
    <xdr:sp macro="" textlink="">
      <xdr:nvSpPr>
        <xdr:cNvPr id="12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914525" y="10525124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1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438149</xdr:colOff>
      <xdr:row>62</xdr:row>
      <xdr:rowOff>885824</xdr:rowOff>
    </xdr:from>
    <xdr:to>
      <xdr:col>5</xdr:col>
      <xdr:colOff>592199</xdr:colOff>
      <xdr:row>64</xdr:row>
      <xdr:rowOff>39674</xdr:rowOff>
    </xdr:to>
    <xdr:sp macro="" textlink="">
      <xdr:nvSpPr>
        <xdr:cNvPr id="13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3714749" y="10525124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3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1</xdr:col>
      <xdr:colOff>1752600</xdr:colOff>
      <xdr:row>1</xdr:row>
      <xdr:rowOff>104775</xdr:rowOff>
    </xdr:to>
    <xdr:sp macro="" textlink="">
      <xdr:nvSpPr>
        <xdr:cNvPr id="3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42875" y="66675"/>
          <a:ext cx="1733550" cy="2000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1809750</xdr:colOff>
      <xdr:row>0</xdr:row>
      <xdr:rowOff>66675</xdr:rowOff>
    </xdr:from>
    <xdr:to>
      <xdr:col>3</xdr:col>
      <xdr:colOff>392175</xdr:colOff>
      <xdr:row>1</xdr:row>
      <xdr:rowOff>104775</xdr:rowOff>
    </xdr:to>
    <xdr:sp macro="" textlink="">
      <xdr:nvSpPr>
        <xdr:cNvPr id="6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1933575" y="66675"/>
          <a:ext cx="1735200" cy="2000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1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447675</xdr:colOff>
      <xdr:row>0</xdr:row>
      <xdr:rowOff>66675</xdr:rowOff>
    </xdr:from>
    <xdr:to>
      <xdr:col>5</xdr:col>
      <xdr:colOff>601725</xdr:colOff>
      <xdr:row>1</xdr:row>
      <xdr:rowOff>104775</xdr:rowOff>
    </xdr:to>
    <xdr:sp macro="" textlink="">
      <xdr:nvSpPr>
        <xdr:cNvPr id="7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3724275" y="66675"/>
          <a:ext cx="1735200" cy="2000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2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0</xdr:colOff>
      <xdr:row>63</xdr:row>
      <xdr:rowOff>9524</xdr:rowOff>
    </xdr:from>
    <xdr:to>
      <xdr:col>1</xdr:col>
      <xdr:colOff>1733550</xdr:colOff>
      <xdr:row>64</xdr:row>
      <xdr:rowOff>49199</xdr:rowOff>
    </xdr:to>
    <xdr:sp macro="" textlink="">
      <xdr:nvSpPr>
        <xdr:cNvPr id="8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123825" y="10601324"/>
          <a:ext cx="173355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1790700</xdr:colOff>
      <xdr:row>63</xdr:row>
      <xdr:rowOff>9524</xdr:rowOff>
    </xdr:from>
    <xdr:to>
      <xdr:col>3</xdr:col>
      <xdr:colOff>373125</xdr:colOff>
      <xdr:row>64</xdr:row>
      <xdr:rowOff>49199</xdr:rowOff>
    </xdr:to>
    <xdr:sp macro="" textlink="">
      <xdr:nvSpPr>
        <xdr:cNvPr id="9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1914525" y="10601324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1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438150</xdr:colOff>
      <xdr:row>63</xdr:row>
      <xdr:rowOff>9524</xdr:rowOff>
    </xdr:from>
    <xdr:to>
      <xdr:col>5</xdr:col>
      <xdr:colOff>592200</xdr:colOff>
      <xdr:row>64</xdr:row>
      <xdr:rowOff>49199</xdr:rowOff>
    </xdr:to>
    <xdr:sp macro="" textlink="">
      <xdr:nvSpPr>
        <xdr:cNvPr id="10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3714750" y="10601324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2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95249</xdr:rowOff>
    </xdr:from>
    <xdr:to>
      <xdr:col>1</xdr:col>
      <xdr:colOff>1743075</xdr:colOff>
      <xdr:row>1</xdr:row>
      <xdr:rowOff>134924</xdr:rowOff>
    </xdr:to>
    <xdr:sp macro="" textlink="">
      <xdr:nvSpPr>
        <xdr:cNvPr id="3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142875" y="95249"/>
          <a:ext cx="173355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19050</xdr:colOff>
      <xdr:row>61</xdr:row>
      <xdr:rowOff>161924</xdr:rowOff>
    </xdr:from>
    <xdr:to>
      <xdr:col>1</xdr:col>
      <xdr:colOff>1752600</xdr:colOff>
      <xdr:row>63</xdr:row>
      <xdr:rowOff>39674</xdr:rowOff>
    </xdr:to>
    <xdr:sp macro="" textlink="">
      <xdr:nvSpPr>
        <xdr:cNvPr id="4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152400" y="12172949"/>
          <a:ext cx="173355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4</xdr:col>
      <xdr:colOff>323850</xdr:colOff>
      <xdr:row>0</xdr:row>
      <xdr:rowOff>95249</xdr:rowOff>
    </xdr:from>
    <xdr:to>
      <xdr:col>6</xdr:col>
      <xdr:colOff>201675</xdr:colOff>
      <xdr:row>1</xdr:row>
      <xdr:rowOff>134924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4514850" y="95249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2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4</xdr:col>
      <xdr:colOff>276225</xdr:colOff>
      <xdr:row>62</xdr:row>
      <xdr:rowOff>9524</xdr:rowOff>
    </xdr:from>
    <xdr:to>
      <xdr:col>6</xdr:col>
      <xdr:colOff>154050</xdr:colOff>
      <xdr:row>63</xdr:row>
      <xdr:rowOff>49199</xdr:rowOff>
    </xdr:to>
    <xdr:sp macro="" textlink="">
      <xdr:nvSpPr>
        <xdr:cNvPr id="6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4467225" y="12182474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2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266700</xdr:colOff>
      <xdr:row>62</xdr:row>
      <xdr:rowOff>9524</xdr:rowOff>
    </xdr:from>
    <xdr:to>
      <xdr:col>4</xdr:col>
      <xdr:colOff>125475</xdr:colOff>
      <xdr:row>63</xdr:row>
      <xdr:rowOff>49199</xdr:rowOff>
    </xdr:to>
    <xdr:sp macro="" textlink="">
      <xdr:nvSpPr>
        <xdr:cNvPr id="8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2581275" y="12182474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1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295275</xdr:colOff>
      <xdr:row>0</xdr:row>
      <xdr:rowOff>95250</xdr:rowOff>
    </xdr:from>
    <xdr:to>
      <xdr:col>4</xdr:col>
      <xdr:colOff>154050</xdr:colOff>
      <xdr:row>1</xdr:row>
      <xdr:rowOff>134925</xdr:rowOff>
    </xdr:to>
    <xdr:sp macro="" textlink="">
      <xdr:nvSpPr>
        <xdr:cNvPr id="9" name="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2609850" y="95250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1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6</xdr:col>
      <xdr:colOff>400049</xdr:colOff>
      <xdr:row>0</xdr:row>
      <xdr:rowOff>95249</xdr:rowOff>
    </xdr:from>
    <xdr:to>
      <xdr:col>8</xdr:col>
      <xdr:colOff>258824</xdr:colOff>
      <xdr:row>1</xdr:row>
      <xdr:rowOff>134924</xdr:rowOff>
    </xdr:to>
    <xdr:sp macro="" textlink="">
      <xdr:nvSpPr>
        <xdr:cNvPr id="10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6448424" y="95249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3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  <xdr:twoCellAnchor>
    <xdr:from>
      <xdr:col>6</xdr:col>
      <xdr:colOff>295274</xdr:colOff>
      <xdr:row>61</xdr:row>
      <xdr:rowOff>161924</xdr:rowOff>
    </xdr:from>
    <xdr:to>
      <xdr:col>8</xdr:col>
      <xdr:colOff>154049</xdr:colOff>
      <xdr:row>63</xdr:row>
      <xdr:rowOff>39674</xdr:rowOff>
    </xdr:to>
    <xdr:sp macro="" textlink="">
      <xdr:nvSpPr>
        <xdr:cNvPr id="11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6343649" y="12172949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Umsatz-Rent.</a:t>
          </a:r>
          <a:r>
            <a:rPr lang="de-DE" altLang="de-DE" sz="1200" b="1" baseline="0">
              <a:solidFill>
                <a:srgbClr val="000000"/>
              </a:solidFill>
            </a:rPr>
            <a:t> 3</a:t>
          </a:r>
          <a:endParaRPr lang="de-DE" altLang="de-DE" sz="1200" b="1">
            <a:solidFill>
              <a:srgbClr val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57150</xdr:rowOff>
    </xdr:from>
    <xdr:to>
      <xdr:col>1</xdr:col>
      <xdr:colOff>1763774</xdr:colOff>
      <xdr:row>0</xdr:row>
      <xdr:rowOff>258750</xdr:rowOff>
    </xdr:to>
    <xdr:sp macro="" textlink="">
      <xdr:nvSpPr>
        <xdr:cNvPr id="3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142874" y="57150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  <xdr:twoCellAnchor>
    <xdr:from>
      <xdr:col>1</xdr:col>
      <xdr:colOff>0</xdr:colOff>
      <xdr:row>80</xdr:row>
      <xdr:rowOff>0</xdr:rowOff>
    </xdr:from>
    <xdr:to>
      <xdr:col>1</xdr:col>
      <xdr:colOff>1735200</xdr:colOff>
      <xdr:row>81</xdr:row>
      <xdr:rowOff>39675</xdr:rowOff>
    </xdr:to>
    <xdr:sp macro="" textlink="">
      <xdr:nvSpPr>
        <xdr:cNvPr id="4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114300" y="12172950"/>
          <a:ext cx="1735200" cy="2016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  <a:headEnd/>
          <a:tailEnd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81631" tIns="58448" rIns="81631" bIns="42448" anchor="ctr"/>
        <a:lstStyle>
          <a:defPPr>
            <a:defRPr lang="en-GB"/>
          </a:defPPr>
          <a:lvl1pPr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1pPr>
          <a:lvl2pPr marL="742950" indent="-28575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2pPr>
          <a:lvl3pPr marL="11430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3pPr>
          <a:lvl4pPr marL="16002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4pPr>
          <a:lvl5pPr marL="2057400" indent="-228600" algn="l" defTabSz="449263" rtl="0" eaLnBrk="0" fontAlgn="base" hangingPunct="0">
            <a:spcBef>
              <a:spcPct val="0"/>
            </a:spcBef>
            <a:spcAft>
              <a:spcPct val="0"/>
            </a:spcAft>
            <a:buClr>
              <a:srgbClr val="000000"/>
            </a:buClr>
            <a:buSzPct val="100000"/>
            <a:buFont typeface="Times New Roman" pitchFamily="16" charset="0"/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5pPr>
          <a:lvl6pPr marL="22860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6pPr>
          <a:lvl7pPr marL="27432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7pPr>
          <a:lvl8pPr marL="32004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8pPr>
          <a:lvl9pPr marL="3657600" algn="l" defTabSz="914400" rtl="0" eaLnBrk="1" latinLnBrk="0" hangingPunct="1">
            <a:defRPr sz="2400" kern="1200">
              <a:solidFill>
                <a:srgbClr val="FFFFFF"/>
              </a:solidFill>
              <a:latin typeface="Arial"/>
              <a:ea typeface="Lucida Sans Unicode"/>
              <a:cs typeface="Lucida Sans Unicode"/>
            </a:defRPr>
          </a:lvl9pPr>
        </a:lstStyle>
        <a:p>
          <a:pPr algn="ctr" defTabSz="407484" eaLnBrk="1">
            <a:lnSpc>
              <a:spcPct val="93000"/>
            </a:lnSpc>
            <a:buClrTx/>
            <a:defRPr/>
          </a:pPr>
          <a:r>
            <a:rPr lang="de-DE" altLang="de-DE" sz="1200" b="1">
              <a:solidFill>
                <a:srgbClr val="000000"/>
              </a:solidFill>
            </a:rPr>
            <a:t>Übersicht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L$\cl1dat.raw.muenchen.de\dat\allgem\FB_II\Gr&#252;ndungen\MEB-Themen\Businessplan\2016\Gr&#252;ndungszuschuss%20BP%2021.10.2015%20mit%20Nr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ressen des AA"/>
      <sheetName val="Beitragsbefreiung"/>
      <sheetName val="Beitragskalkulation"/>
      <sheetName val="Bereichsnamendefinition"/>
      <sheetName val="BestätigungAA"/>
      <sheetName val="Beträge"/>
      <sheetName val="Begründung der Förderung"/>
      <sheetName val="Branchenbriefe"/>
      <sheetName val="Branchenbriefe mit Filter"/>
      <sheetName val="Einwilligung"/>
      <sheetName val="Erklärung Nebeneinkom AlGI"/>
      <sheetName val="Finanierungsmittel 9"/>
      <sheetName val="Gewerbesteuerberchnung"/>
      <sheetName val="Nachricht ans AA-1"/>
      <sheetName val="Stellungnahme-2"/>
      <sheetName val="Beurteilung-3"/>
      <sheetName val="Nachricht an den Ku.-4"/>
      <sheetName val="Trainingsmaßnahmen-5"/>
      <sheetName val="Checkliste-6"/>
      <sheetName val="Deckblatt -7"/>
      <sheetName val="Inhaltsverzeichnis-8"/>
      <sheetName val="auf einen Blick -9"/>
      <sheetName val="notwendige Unterlagen-10"/>
      <sheetName val="Beschreibung-11"/>
      <sheetName val="Kapitalbedarf, Mindestgewinn-12"/>
      <sheetName val="notwendiger Gewinn -13"/>
      <sheetName val="Umsatz, Rentabilität-14"/>
      <sheetName val="Liquiditätsplan-15"/>
      <sheetName val="Liquidität-16"/>
      <sheetName val="Umsatzvorausplanu. 1.-3 Jahr-17"/>
      <sheetName val="Grafische Darstellung -18"/>
      <sheetName val="Verlängerung des GZ`s-19"/>
      <sheetName val="Antragmuster Weitergewährung-20"/>
      <sheetName val="Angaben zur Weitergewährung-21"/>
      <sheetName val="ÜbersichtE-A Weitergewährung-22"/>
      <sheetName val="Schreiben Weitergewährung GZ-23"/>
      <sheetName val="Ablauf-24"/>
      <sheetName val="Nebeneinkommen zur ALGI"/>
      <sheetName val="pers.datenAA"/>
      <sheetName val="Persönlich Datenalt"/>
      <sheetName val="Persönliche Daten"/>
      <sheetName val="ALV"/>
      <sheetName val="3-Monatsfrist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">
          <cell r="B3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13">
          <cell r="B13">
            <v>0</v>
          </cell>
          <cell r="D13">
            <v>0</v>
          </cell>
        </row>
        <row r="14">
          <cell r="B14">
            <v>0</v>
          </cell>
          <cell r="D14">
            <v>0</v>
          </cell>
        </row>
        <row r="24">
          <cell r="B24">
            <v>0</v>
          </cell>
        </row>
        <row r="26">
          <cell r="B26">
            <v>0</v>
          </cell>
        </row>
        <row r="49">
          <cell r="B49">
            <v>0</v>
          </cell>
        </row>
        <row r="50">
          <cell r="B50">
            <v>0</v>
          </cell>
        </row>
        <row r="51">
          <cell r="B51">
            <v>0</v>
          </cell>
        </row>
        <row r="53">
          <cell r="B53">
            <v>0</v>
          </cell>
        </row>
        <row r="54">
          <cell r="B54">
            <v>0</v>
          </cell>
        </row>
      </sheetData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s://www.foerderdatenbank.de/FDB/DE/Home/home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existenzgruender.de/DE/Gruendung-vorbereiten/Gruendungswissen/Steuern/Abschreibung/Abschreibung.html" TargetMode="External"/><Relationship Id="rId1" Type="http://schemas.openxmlformats.org/officeDocument/2006/relationships/hyperlink" Target="https://www.existenzgruender.de/DE/Gruendung-vorbereiten/Gruendungswissen/Steuern/Umsatzsteuer-Vorsteuer/Umsatzsteuer-Vorsteuer.html" TargetMode="External"/><Relationship Id="rId6" Type="http://schemas.openxmlformats.org/officeDocument/2006/relationships/hyperlink" Target="https://www.gesetze-im-internet.de/hgb/__253.html" TargetMode="External"/><Relationship Id="rId5" Type="http://schemas.openxmlformats.org/officeDocument/2006/relationships/hyperlink" Target="http://www.kfw.de/" TargetMode="External"/><Relationship Id="rId4" Type="http://schemas.openxmlformats.org/officeDocument/2006/relationships/hyperlink" Target="http://www.lfa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mf-steuerrechner.d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xistenzgruender.de/DE/Gruendung-vorbereiten/Finanzierung/Finanzierungswissen/Liquiditaetsvorschau/Liquiditaetsvorschau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J38"/>
  <sheetViews>
    <sheetView showGridLines="0" zoomScale="110" zoomScaleNormal="110" workbookViewId="0">
      <selection activeCell="A37" sqref="A37"/>
    </sheetView>
  </sheetViews>
  <sheetFormatPr baseColWidth="10" defaultColWidth="11.42578125" defaultRowHeight="12.75" x14ac:dyDescent="0.2"/>
  <cols>
    <col min="1" max="1" width="13.7109375" style="77" customWidth="1"/>
    <col min="2" max="2" width="11.42578125" style="77"/>
    <col min="3" max="3" width="18.42578125" style="77" customWidth="1"/>
    <col min="4" max="7" width="11.42578125" style="77"/>
    <col min="8" max="8" width="12.5703125" style="77" customWidth="1"/>
    <col min="9" max="16384" width="11.42578125" style="77"/>
  </cols>
  <sheetData>
    <row r="1" spans="1:8" x14ac:dyDescent="0.2">
      <c r="A1" s="389"/>
      <c r="B1" s="389"/>
      <c r="C1" s="389"/>
    </row>
    <row r="2" spans="1:8" x14ac:dyDescent="0.2">
      <c r="A2" s="389"/>
      <c r="B2" s="389"/>
      <c r="C2" s="389"/>
    </row>
    <row r="3" spans="1:8" x14ac:dyDescent="0.2">
      <c r="A3" s="389"/>
      <c r="B3" s="389"/>
      <c r="C3" s="389"/>
    </row>
    <row r="4" spans="1:8" x14ac:dyDescent="0.2">
      <c r="A4" s="389"/>
      <c r="B4" s="389"/>
      <c r="C4" s="389"/>
    </row>
    <row r="5" spans="1:8" x14ac:dyDescent="0.2">
      <c r="A5" s="389"/>
      <c r="B5" s="389"/>
      <c r="C5" s="389"/>
    </row>
    <row r="6" spans="1:8" x14ac:dyDescent="0.2">
      <c r="A6" s="389"/>
      <c r="B6" s="389"/>
      <c r="C6" s="389"/>
    </row>
    <row r="7" spans="1:8" x14ac:dyDescent="0.2">
      <c r="A7" s="389"/>
      <c r="B7" s="389"/>
      <c r="C7" s="389"/>
      <c r="E7" s="394" t="s">
        <v>214</v>
      </c>
      <c r="F7" s="395"/>
      <c r="G7" s="395"/>
      <c r="H7" s="396"/>
    </row>
    <row r="8" spans="1:8" x14ac:dyDescent="0.2">
      <c r="A8" s="389"/>
      <c r="B8" s="389"/>
      <c r="C8" s="389"/>
      <c r="E8" s="397"/>
      <c r="F8" s="398"/>
      <c r="G8" s="398"/>
      <c r="H8" s="399"/>
    </row>
    <row r="9" spans="1:8" x14ac:dyDescent="0.2">
      <c r="A9" s="389"/>
      <c r="B9" s="389"/>
      <c r="C9" s="389"/>
      <c r="E9" s="397"/>
      <c r="F9" s="398"/>
      <c r="G9" s="398"/>
      <c r="H9" s="399"/>
    </row>
    <row r="10" spans="1:8" x14ac:dyDescent="0.2">
      <c r="A10" s="389"/>
      <c r="B10" s="389"/>
      <c r="C10" s="389"/>
      <c r="E10" s="397"/>
      <c r="F10" s="398"/>
      <c r="G10" s="398"/>
      <c r="H10" s="399"/>
    </row>
    <row r="11" spans="1:8" x14ac:dyDescent="0.2">
      <c r="A11" s="389"/>
      <c r="B11" s="389"/>
      <c r="C11" s="389"/>
      <c r="E11" s="397"/>
      <c r="F11" s="398"/>
      <c r="G11" s="398"/>
      <c r="H11" s="399"/>
    </row>
    <row r="12" spans="1:8" x14ac:dyDescent="0.2">
      <c r="A12" s="389"/>
      <c r="B12" s="389"/>
      <c r="C12" s="389"/>
      <c r="E12" s="397"/>
      <c r="F12" s="398"/>
      <c r="G12" s="398"/>
      <c r="H12" s="399"/>
    </row>
    <row r="13" spans="1:8" x14ac:dyDescent="0.2">
      <c r="A13" s="389"/>
      <c r="B13" s="389"/>
      <c r="C13" s="389"/>
      <c r="E13" s="397"/>
      <c r="F13" s="398"/>
      <c r="G13" s="398"/>
      <c r="H13" s="399"/>
    </row>
    <row r="14" spans="1:8" x14ac:dyDescent="0.2">
      <c r="A14" s="389"/>
      <c r="B14" s="389"/>
      <c r="C14" s="389"/>
      <c r="E14" s="397"/>
      <c r="F14" s="398"/>
      <c r="G14" s="398"/>
      <c r="H14" s="399"/>
    </row>
    <row r="15" spans="1:8" x14ac:dyDescent="0.2">
      <c r="A15" s="389"/>
      <c r="B15" s="389"/>
      <c r="C15" s="389"/>
      <c r="E15" s="397"/>
      <c r="F15" s="398"/>
      <c r="G15" s="398"/>
      <c r="H15" s="399"/>
    </row>
    <row r="16" spans="1:8" x14ac:dyDescent="0.2">
      <c r="A16" s="389"/>
      <c r="B16" s="389"/>
      <c r="C16" s="389"/>
      <c r="E16" s="397"/>
      <c r="F16" s="398"/>
      <c r="G16" s="398"/>
      <c r="H16" s="399"/>
    </row>
    <row r="17" spans="1:10" x14ac:dyDescent="0.2">
      <c r="A17" s="389"/>
      <c r="B17" s="389"/>
      <c r="C17" s="389"/>
      <c r="E17" s="397"/>
      <c r="F17" s="398"/>
      <c r="G17" s="398"/>
      <c r="H17" s="399"/>
    </row>
    <row r="18" spans="1:10" x14ac:dyDescent="0.2">
      <c r="A18" s="389"/>
      <c r="B18" s="389"/>
      <c r="C18" s="389"/>
      <c r="E18" s="397"/>
      <c r="F18" s="398"/>
      <c r="G18" s="398"/>
      <c r="H18" s="399"/>
    </row>
    <row r="19" spans="1:10" x14ac:dyDescent="0.2">
      <c r="A19" s="389"/>
      <c r="B19" s="389"/>
      <c r="C19" s="389"/>
      <c r="E19" s="397"/>
      <c r="F19" s="398"/>
      <c r="G19" s="398"/>
      <c r="H19" s="399"/>
    </row>
    <row r="20" spans="1:10" x14ac:dyDescent="0.2">
      <c r="A20" s="389"/>
      <c r="B20" s="389"/>
      <c r="C20" s="389"/>
      <c r="E20" s="397"/>
      <c r="F20" s="398"/>
      <c r="G20" s="398"/>
      <c r="H20" s="399"/>
    </row>
    <row r="21" spans="1:10" x14ac:dyDescent="0.2">
      <c r="A21" s="389"/>
      <c r="B21" s="389"/>
      <c r="C21" s="389"/>
      <c r="E21" s="397"/>
      <c r="F21" s="398"/>
      <c r="G21" s="398"/>
      <c r="H21" s="399"/>
    </row>
    <row r="22" spans="1:10" x14ac:dyDescent="0.2">
      <c r="A22" s="389"/>
      <c r="B22" s="389"/>
      <c r="C22" s="389"/>
      <c r="E22" s="397"/>
      <c r="F22" s="398"/>
      <c r="G22" s="398"/>
      <c r="H22" s="399"/>
    </row>
    <row r="23" spans="1:10" x14ac:dyDescent="0.2">
      <c r="A23" s="389"/>
      <c r="B23" s="389"/>
      <c r="C23" s="389"/>
      <c r="E23" s="397"/>
      <c r="F23" s="398"/>
      <c r="G23" s="398"/>
      <c r="H23" s="399"/>
    </row>
    <row r="24" spans="1:10" x14ac:dyDescent="0.2">
      <c r="A24" s="389"/>
      <c r="B24" s="389"/>
      <c r="C24" s="389"/>
      <c r="E24" s="397"/>
      <c r="F24" s="398"/>
      <c r="G24" s="398"/>
      <c r="H24" s="399"/>
    </row>
    <row r="25" spans="1:10" x14ac:dyDescent="0.2">
      <c r="A25" s="389"/>
      <c r="B25" s="389"/>
      <c r="C25" s="389"/>
      <c r="E25" s="397"/>
      <c r="F25" s="398"/>
      <c r="G25" s="398"/>
      <c r="H25" s="399"/>
    </row>
    <row r="26" spans="1:10" x14ac:dyDescent="0.2">
      <c r="A26" s="389"/>
      <c r="B26" s="389"/>
      <c r="C26" s="389"/>
      <c r="E26" s="397"/>
      <c r="F26" s="398"/>
      <c r="G26" s="398"/>
      <c r="H26" s="399"/>
    </row>
    <row r="27" spans="1:10" x14ac:dyDescent="0.2">
      <c r="A27" s="389"/>
      <c r="B27" s="389"/>
      <c r="C27" s="389"/>
      <c r="E27" s="397"/>
      <c r="F27" s="398"/>
      <c r="G27" s="398"/>
      <c r="H27" s="399"/>
      <c r="J27" s="385"/>
    </row>
    <row r="28" spans="1:10" x14ac:dyDescent="0.2">
      <c r="A28" s="389"/>
      <c r="B28" s="389"/>
      <c r="C28" s="389"/>
      <c r="E28" s="397"/>
      <c r="F28" s="398"/>
      <c r="G28" s="398"/>
      <c r="H28" s="399"/>
    </row>
    <row r="29" spans="1:10" x14ac:dyDescent="0.2">
      <c r="A29" s="389"/>
      <c r="B29" s="389"/>
      <c r="C29" s="389"/>
      <c r="E29" s="397"/>
      <c r="F29" s="398"/>
      <c r="G29" s="398"/>
      <c r="H29" s="399"/>
    </row>
    <row r="30" spans="1:10" x14ac:dyDescent="0.2">
      <c r="A30" s="389"/>
      <c r="B30" s="389"/>
      <c r="C30" s="389"/>
      <c r="E30" s="397"/>
      <c r="F30" s="398"/>
      <c r="G30" s="398"/>
      <c r="H30" s="399"/>
    </row>
    <row r="31" spans="1:10" x14ac:dyDescent="0.2">
      <c r="A31" s="389"/>
      <c r="B31" s="389"/>
      <c r="C31" s="389"/>
      <c r="E31" s="397"/>
      <c r="F31" s="398"/>
      <c r="G31" s="398"/>
      <c r="H31" s="399"/>
    </row>
    <row r="32" spans="1:10" x14ac:dyDescent="0.2">
      <c r="A32" s="389"/>
      <c r="B32" s="389"/>
      <c r="C32" s="389"/>
      <c r="E32" s="397"/>
      <c r="F32" s="398"/>
      <c r="G32" s="398"/>
      <c r="H32" s="399"/>
    </row>
    <row r="33" spans="1:9" x14ac:dyDescent="0.2">
      <c r="A33" s="389"/>
      <c r="B33" s="389"/>
      <c r="C33" s="389"/>
      <c r="E33" s="397"/>
      <c r="F33" s="398"/>
      <c r="G33" s="398"/>
      <c r="H33" s="399"/>
    </row>
    <row r="34" spans="1:9" x14ac:dyDescent="0.2">
      <c r="A34" s="389"/>
      <c r="B34" s="389"/>
      <c r="C34" s="389"/>
      <c r="E34" s="400"/>
      <c r="F34" s="401"/>
      <c r="G34" s="401"/>
      <c r="H34" s="402"/>
    </row>
    <row r="35" spans="1:9" x14ac:dyDescent="0.2">
      <c r="A35" s="389"/>
      <c r="B35" s="389"/>
      <c r="C35" s="389"/>
    </row>
    <row r="36" spans="1:9" x14ac:dyDescent="0.2">
      <c r="A36" s="258" t="s">
        <v>153</v>
      </c>
    </row>
    <row r="37" spans="1:9" ht="12.75" customHeight="1" x14ac:dyDescent="0.2">
      <c r="A37" s="259"/>
      <c r="B37" s="390" t="s">
        <v>162</v>
      </c>
      <c r="C37" s="390"/>
      <c r="D37" s="390"/>
      <c r="E37" s="390"/>
      <c r="F37" s="390"/>
      <c r="G37" s="390"/>
      <c r="H37" s="391"/>
      <c r="I37" s="260"/>
    </row>
    <row r="38" spans="1:9" x14ac:dyDescent="0.2">
      <c r="A38" s="379"/>
      <c r="B38" s="392"/>
      <c r="C38" s="392"/>
      <c r="D38" s="392"/>
      <c r="E38" s="392"/>
      <c r="F38" s="392"/>
      <c r="G38" s="392"/>
      <c r="H38" s="393"/>
      <c r="I38" s="260"/>
    </row>
  </sheetData>
  <sheetProtection sheet="1" selectLockedCells="1" selectUnlockedCells="1"/>
  <mergeCells count="3">
    <mergeCell ref="A1:C35"/>
    <mergeCell ref="B37:H38"/>
    <mergeCell ref="E7:H34"/>
  </mergeCells>
  <printOptions horizontalCentered="1" verticalCentered="1"/>
  <pageMargins left="0.23622047244094491" right="0.23622047244094491" top="0.55118110236220474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B1:H44"/>
  <sheetViews>
    <sheetView showGridLines="0" showWhiteSpace="0" topLeftCell="A9" zoomScaleNormal="100" workbookViewId="0">
      <selection activeCell="B39" sqref="B39:D39"/>
    </sheetView>
  </sheetViews>
  <sheetFormatPr baseColWidth="10" defaultColWidth="11.42578125" defaultRowHeight="12.75" x14ac:dyDescent="0.2"/>
  <cols>
    <col min="1" max="1" width="1.7109375" style="15" customWidth="1"/>
    <col min="2" max="2" width="27.140625" style="15" customWidth="1"/>
    <col min="3" max="3" width="22.5703125" style="15" customWidth="1"/>
    <col min="4" max="4" width="18.7109375" style="15" customWidth="1"/>
    <col min="5" max="5" width="8.42578125" style="15" customWidth="1"/>
    <col min="6" max="6" width="12.140625" style="15" customWidth="1"/>
    <col min="7" max="7" width="13" style="15" customWidth="1"/>
    <col min="8" max="8" width="10.28515625" style="15" customWidth="1"/>
    <col min="9" max="16384" width="11.42578125" style="15"/>
  </cols>
  <sheetData>
    <row r="1" spans="2:8" ht="25.5" customHeight="1" x14ac:dyDescent="0.2"/>
    <row r="2" spans="2:8" ht="43.5" customHeight="1" x14ac:dyDescent="0.2">
      <c r="B2" s="409" t="s">
        <v>146</v>
      </c>
      <c r="C2" s="409"/>
      <c r="D2" s="409"/>
    </row>
    <row r="3" spans="2:8" ht="8.25" customHeight="1" thickBot="1" x14ac:dyDescent="0.25"/>
    <row r="4" spans="2:8" s="2" customFormat="1" ht="20.100000000000001" customHeight="1" thickTop="1" thickBot="1" x14ac:dyDescent="0.4">
      <c r="B4" s="70" t="s">
        <v>11</v>
      </c>
      <c r="C4" s="71"/>
      <c r="D4" s="72" t="s">
        <v>152</v>
      </c>
      <c r="E4" s="406" t="s">
        <v>200</v>
      </c>
      <c r="F4" s="407"/>
      <c r="G4" s="407"/>
      <c r="H4" s="408"/>
    </row>
    <row r="5" spans="2:8" s="11" customFormat="1" ht="20.100000000000001" customHeight="1" thickTop="1" x14ac:dyDescent="0.25">
      <c r="B5" s="413" t="s">
        <v>21</v>
      </c>
      <c r="C5" s="414"/>
      <c r="D5" s="231"/>
      <c r="E5" s="261" t="s">
        <v>163</v>
      </c>
      <c r="F5" s="232" t="s">
        <v>164</v>
      </c>
      <c r="G5" s="209" t="s">
        <v>148</v>
      </c>
      <c r="H5" s="210" t="s">
        <v>149</v>
      </c>
    </row>
    <row r="6" spans="2:8" s="11" customFormat="1" ht="20.100000000000001" customHeight="1" x14ac:dyDescent="0.25">
      <c r="B6" s="415" t="s">
        <v>187</v>
      </c>
      <c r="C6" s="416"/>
      <c r="D6" s="198">
        <v>0</v>
      </c>
      <c r="E6" s="382">
        <v>1</v>
      </c>
      <c r="F6" s="233">
        <v>20</v>
      </c>
      <c r="G6" s="238">
        <f>D6*E6/F6</f>
        <v>0</v>
      </c>
      <c r="H6" s="239">
        <f t="shared" ref="H6:H13" si="0">G6/12</f>
        <v>0</v>
      </c>
    </row>
    <row r="7" spans="2:8" s="11" customFormat="1" ht="20.100000000000001" customHeight="1" x14ac:dyDescent="0.25">
      <c r="B7" s="256" t="s">
        <v>196</v>
      </c>
      <c r="C7" s="257"/>
      <c r="D7" s="198">
        <v>0</v>
      </c>
      <c r="E7" s="382">
        <v>0</v>
      </c>
      <c r="F7" s="233">
        <v>5</v>
      </c>
      <c r="G7" s="238">
        <f>D7*E7/F7</f>
        <v>0</v>
      </c>
      <c r="H7" s="239">
        <f>G7/12</f>
        <v>0</v>
      </c>
    </row>
    <row r="8" spans="2:8" s="11" customFormat="1" ht="20.100000000000001" customHeight="1" x14ac:dyDescent="0.25">
      <c r="B8" s="253" t="s">
        <v>188</v>
      </c>
      <c r="C8" s="254"/>
      <c r="D8" s="198">
        <v>0</v>
      </c>
      <c r="E8" s="382">
        <v>1</v>
      </c>
      <c r="F8" s="233">
        <v>20</v>
      </c>
      <c r="G8" s="238">
        <f t="shared" ref="G8:G13" si="1">D8*E8/F8</f>
        <v>0</v>
      </c>
      <c r="H8" s="239">
        <f t="shared" si="0"/>
        <v>0</v>
      </c>
    </row>
    <row r="9" spans="2:8" s="11" customFormat="1" ht="20.100000000000001" customHeight="1" x14ac:dyDescent="0.25">
      <c r="B9" s="410" t="s">
        <v>189</v>
      </c>
      <c r="C9" s="411"/>
      <c r="D9" s="198">
        <v>0</v>
      </c>
      <c r="E9" s="382">
        <v>1</v>
      </c>
      <c r="F9" s="233">
        <v>8</v>
      </c>
      <c r="G9" s="238">
        <f t="shared" si="1"/>
        <v>0</v>
      </c>
      <c r="H9" s="239">
        <f t="shared" si="0"/>
        <v>0</v>
      </c>
    </row>
    <row r="10" spans="2:8" s="11" customFormat="1" ht="20.100000000000001" customHeight="1" x14ac:dyDescent="0.25">
      <c r="B10" s="410" t="s">
        <v>190</v>
      </c>
      <c r="C10" s="411"/>
      <c r="D10" s="198">
        <v>0</v>
      </c>
      <c r="E10" s="382">
        <v>1</v>
      </c>
      <c r="F10" s="233">
        <v>10</v>
      </c>
      <c r="G10" s="238">
        <f t="shared" si="1"/>
        <v>0</v>
      </c>
      <c r="H10" s="239">
        <f t="shared" si="0"/>
        <v>0</v>
      </c>
    </row>
    <row r="11" spans="2:8" s="11" customFormat="1" ht="20.100000000000001" customHeight="1" x14ac:dyDescent="0.25">
      <c r="B11" s="410" t="s">
        <v>147</v>
      </c>
      <c r="C11" s="411"/>
      <c r="D11" s="198">
        <v>0</v>
      </c>
      <c r="E11" s="382">
        <v>1</v>
      </c>
      <c r="F11" s="233">
        <v>6</v>
      </c>
      <c r="G11" s="238">
        <f t="shared" si="1"/>
        <v>0</v>
      </c>
      <c r="H11" s="239">
        <f t="shared" si="0"/>
        <v>0</v>
      </c>
    </row>
    <row r="12" spans="2:8" s="11" customFormat="1" ht="20.100000000000001" customHeight="1" x14ac:dyDescent="0.25">
      <c r="B12" s="410" t="s">
        <v>191</v>
      </c>
      <c r="C12" s="411"/>
      <c r="D12" s="198">
        <v>0</v>
      </c>
      <c r="E12" s="382">
        <v>1</v>
      </c>
      <c r="F12" s="233">
        <v>1</v>
      </c>
      <c r="G12" s="238">
        <f t="shared" si="1"/>
        <v>0</v>
      </c>
      <c r="H12" s="239">
        <f t="shared" si="0"/>
        <v>0</v>
      </c>
    </row>
    <row r="13" spans="2:8" s="11" customFormat="1" ht="20.100000000000001" customHeight="1" thickBot="1" x14ac:dyDescent="0.3">
      <c r="B13" s="253" t="s">
        <v>192</v>
      </c>
      <c r="C13" s="254"/>
      <c r="D13" s="198">
        <v>0</v>
      </c>
      <c r="E13" s="383">
        <v>1</v>
      </c>
      <c r="F13" s="233">
        <v>2</v>
      </c>
      <c r="G13" s="238">
        <f t="shared" si="1"/>
        <v>0</v>
      </c>
      <c r="H13" s="239">
        <f t="shared" si="0"/>
        <v>0</v>
      </c>
    </row>
    <row r="14" spans="2:8" s="11" customFormat="1" ht="20.100000000000001" customHeight="1" thickBot="1" x14ac:dyDescent="0.3">
      <c r="B14" s="73" t="s">
        <v>22</v>
      </c>
      <c r="C14" s="74"/>
      <c r="D14" s="262"/>
      <c r="E14" s="263"/>
      <c r="F14" s="101" t="s">
        <v>74</v>
      </c>
      <c r="G14" s="240">
        <f>SUM(G6:G13)</f>
        <v>0</v>
      </c>
      <c r="H14" s="241">
        <f>SUM(H6:H13)</f>
        <v>0</v>
      </c>
    </row>
    <row r="15" spans="2:8" s="11" customFormat="1" ht="20.100000000000001" customHeight="1" x14ac:dyDescent="0.25">
      <c r="B15" s="253" t="s">
        <v>193</v>
      </c>
      <c r="C15" s="254"/>
      <c r="D15" s="198">
        <v>0</v>
      </c>
      <c r="E15" s="264"/>
      <c r="F15" s="234" t="s">
        <v>201</v>
      </c>
      <c r="G15" s="242"/>
      <c r="H15" s="243">
        <f>H14</f>
        <v>0</v>
      </c>
    </row>
    <row r="16" spans="2:8" s="11" customFormat="1" ht="20.100000000000001" customHeight="1" x14ac:dyDescent="0.25">
      <c r="B16" s="253" t="s">
        <v>16</v>
      </c>
      <c r="C16" s="254"/>
      <c r="D16" s="198">
        <v>0</v>
      </c>
      <c r="E16" s="264"/>
      <c r="F16" s="224" t="s">
        <v>202</v>
      </c>
      <c r="G16" s="244"/>
      <c r="H16" s="245">
        <f>IF(F6&gt;=2, H6, 0)+IF(F7&gt;=2, H7, 0)+IF(F8&gt;=2, H8, 0)+IF(F9&gt;=2, H9, 0)+IF(F10&gt;=2, H10, 0)+IF(F11&gt;=2, H11, 0)+IF(F12&gt;=2, H12, 0)+IF(F13&gt;=2, H13, 0)</f>
        <v>0</v>
      </c>
    </row>
    <row r="17" spans="2:8" s="11" customFormat="1" ht="20.100000000000001" customHeight="1" thickBot="1" x14ac:dyDescent="0.3">
      <c r="B17" s="32" t="s">
        <v>197</v>
      </c>
      <c r="C17" s="33"/>
      <c r="D17" s="199">
        <f>SUM(D6:D16)</f>
        <v>0</v>
      </c>
      <c r="E17" s="264"/>
      <c r="F17" s="227" t="s">
        <v>203</v>
      </c>
      <c r="G17" s="246"/>
      <c r="H17" s="247">
        <f>IF(F6&gt;=3, H6, 0)+IF(F7&gt;=3, H7, 0)+IF(F8&gt;=3, H8, 0)+IF(F9&gt;=3, H9, 0)+IF(F10&gt;=3, H10, 0)+IF(F11&gt;=3, H11, 0)+IF(F12&gt;=3, H12, 0)+IF(F13&gt;=3, H13, 0)</f>
        <v>0</v>
      </c>
    </row>
    <row r="18" spans="2:8" s="2" customFormat="1" ht="21" customHeight="1" thickBot="1" x14ac:dyDescent="0.4">
      <c r="B18" s="265"/>
      <c r="C18" s="265"/>
      <c r="D18" s="266"/>
      <c r="E18" s="36"/>
    </row>
    <row r="19" spans="2:8" s="2" customFormat="1" ht="24.75" thickTop="1" thickBot="1" x14ac:dyDescent="0.4">
      <c r="B19" s="70" t="s">
        <v>12</v>
      </c>
      <c r="C19" s="71"/>
      <c r="D19" s="76" t="s">
        <v>152</v>
      </c>
      <c r="E19" s="36"/>
      <c r="F19" s="36"/>
      <c r="G19" s="36"/>
      <c r="H19" s="36"/>
    </row>
    <row r="20" spans="2:8" s="2" customFormat="1" ht="24" thickTop="1" x14ac:dyDescent="0.35">
      <c r="B20" s="73" t="s">
        <v>198</v>
      </c>
      <c r="C20" s="75"/>
      <c r="D20" s="198">
        <v>0</v>
      </c>
      <c r="E20" s="36"/>
      <c r="F20" s="36"/>
      <c r="G20" s="36"/>
      <c r="H20" s="36"/>
    </row>
    <row r="21" spans="2:8" s="2" customFormat="1" ht="23.25" x14ac:dyDescent="0.35">
      <c r="B21" s="253"/>
      <c r="C21" s="254"/>
      <c r="D21" s="267"/>
      <c r="E21" s="36"/>
      <c r="F21" s="268"/>
      <c r="G21" s="36"/>
      <c r="H21" s="36"/>
    </row>
    <row r="22" spans="2:8" s="2" customFormat="1" ht="23.25" x14ac:dyDescent="0.35">
      <c r="B22" s="73" t="s">
        <v>24</v>
      </c>
      <c r="C22" s="75"/>
      <c r="D22" s="269"/>
      <c r="E22" s="36"/>
    </row>
    <row r="23" spans="2:8" s="2" customFormat="1" ht="23.25" x14ac:dyDescent="0.35">
      <c r="B23" s="253" t="s">
        <v>176</v>
      </c>
      <c r="C23" s="254"/>
      <c r="D23" s="198">
        <v>0</v>
      </c>
      <c r="E23" s="36"/>
    </row>
    <row r="24" spans="2:8" s="2" customFormat="1" ht="23.25" x14ac:dyDescent="0.35">
      <c r="B24" s="253" t="s">
        <v>194</v>
      </c>
      <c r="C24" s="254"/>
      <c r="D24" s="198">
        <v>0</v>
      </c>
      <c r="E24" s="36"/>
    </row>
    <row r="25" spans="2:8" s="2" customFormat="1" ht="24" thickBot="1" x14ac:dyDescent="0.4">
      <c r="B25" s="253" t="s">
        <v>18</v>
      </c>
      <c r="C25" s="254"/>
      <c r="D25" s="198">
        <v>0</v>
      </c>
      <c r="E25" s="36"/>
    </row>
    <row r="26" spans="2:8" s="2" customFormat="1" ht="23.25" x14ac:dyDescent="0.35">
      <c r="B26" s="253" t="s">
        <v>195</v>
      </c>
      <c r="C26" s="254"/>
      <c r="D26" s="198">
        <v>0</v>
      </c>
      <c r="E26" s="36"/>
      <c r="F26" s="96" t="s">
        <v>19</v>
      </c>
      <c r="G26" s="97"/>
      <c r="H26" s="203">
        <v>2.5000000000000001E-2</v>
      </c>
    </row>
    <row r="27" spans="2:8" s="2" customFormat="1" ht="23.25" x14ac:dyDescent="0.35">
      <c r="B27" s="253" t="s">
        <v>184</v>
      </c>
      <c r="C27" s="254"/>
      <c r="D27" s="198">
        <v>0</v>
      </c>
      <c r="E27" s="36"/>
      <c r="F27" s="229" t="s">
        <v>64</v>
      </c>
      <c r="G27" s="230"/>
      <c r="H27" s="204">
        <f>D34*H26/12</f>
        <v>0</v>
      </c>
    </row>
    <row r="28" spans="2:8" s="2" customFormat="1" ht="23.25" customHeight="1" x14ac:dyDescent="0.35">
      <c r="B28" s="253" t="s">
        <v>17</v>
      </c>
      <c r="C28" s="254"/>
      <c r="D28" s="198">
        <v>0</v>
      </c>
      <c r="E28" s="36"/>
      <c r="F28" s="225" t="s">
        <v>80</v>
      </c>
      <c r="G28" s="226"/>
      <c r="H28" s="205">
        <v>0</v>
      </c>
    </row>
    <row r="29" spans="2:8" s="2" customFormat="1" ht="23.25" customHeight="1" x14ac:dyDescent="0.35">
      <c r="B29" s="253" t="s">
        <v>199</v>
      </c>
      <c r="C29" s="254"/>
      <c r="D29" s="200">
        <f>D17*0.19</f>
        <v>0</v>
      </c>
      <c r="E29" s="36"/>
      <c r="F29" s="229" t="s">
        <v>69</v>
      </c>
      <c r="G29" s="230"/>
      <c r="H29" s="205">
        <v>5</v>
      </c>
    </row>
    <row r="30" spans="2:8" s="2" customFormat="1" ht="24" customHeight="1" thickBot="1" x14ac:dyDescent="0.4">
      <c r="B30" s="32" t="s">
        <v>13</v>
      </c>
      <c r="C30" s="33"/>
      <c r="D30" s="199">
        <f>SUM(D20:D29)</f>
        <v>0</v>
      </c>
      <c r="E30" s="36"/>
      <c r="F30" s="98" t="s">
        <v>81</v>
      </c>
      <c r="G30" s="92">
        <f>H28+1</f>
        <v>1</v>
      </c>
      <c r="H30" s="204">
        <f>D34/((H29-H28)*12)</f>
        <v>0</v>
      </c>
    </row>
    <row r="31" spans="2:8" s="2" customFormat="1" ht="24" thickBot="1" x14ac:dyDescent="0.4">
      <c r="B31" s="270"/>
      <c r="C31" s="270"/>
      <c r="D31" s="271"/>
      <c r="E31" s="36"/>
      <c r="F31" s="99"/>
      <c r="G31" s="100"/>
      <c r="H31" s="206"/>
    </row>
    <row r="32" spans="2:8" s="2" customFormat="1" ht="27" thickTop="1" thickBot="1" x14ac:dyDescent="0.4">
      <c r="B32" s="34" t="s">
        <v>2</v>
      </c>
      <c r="C32" s="35"/>
      <c r="D32" s="201">
        <f>D17+D30</f>
        <v>0</v>
      </c>
      <c r="E32" s="36"/>
      <c r="F32" s="235" t="s">
        <v>103</v>
      </c>
      <c r="G32" s="236"/>
      <c r="H32" s="237">
        <f>IF(G30=1,H30, 0)</f>
        <v>0</v>
      </c>
    </row>
    <row r="33" spans="2:8" s="2" customFormat="1" ht="26.25" thickTop="1" x14ac:dyDescent="0.35">
      <c r="B33" s="272" t="s">
        <v>87</v>
      </c>
      <c r="C33" s="254"/>
      <c r="D33" s="198">
        <v>0</v>
      </c>
      <c r="E33" s="36"/>
      <c r="F33" s="220" t="s">
        <v>104</v>
      </c>
      <c r="G33" s="221"/>
      <c r="H33" s="207">
        <f>IF(G30&lt;=2,H30,0)</f>
        <v>0</v>
      </c>
    </row>
    <row r="34" spans="2:8" s="2" customFormat="1" ht="26.25" thickBot="1" x14ac:dyDescent="0.4">
      <c r="B34" s="93" t="s">
        <v>88</v>
      </c>
      <c r="C34" s="94"/>
      <c r="D34" s="202">
        <f>IF(D32-D33&lt;0,0,D32-D33)</f>
        <v>0</v>
      </c>
      <c r="E34" s="36"/>
      <c r="F34" s="222" t="s">
        <v>105</v>
      </c>
      <c r="G34" s="223"/>
      <c r="H34" s="208">
        <f>IF(G30&lt;=3,H30,0)</f>
        <v>0</v>
      </c>
    </row>
    <row r="35" spans="2:8" s="2" customFormat="1" ht="23.25" x14ac:dyDescent="0.35">
      <c r="B35" s="162" t="s">
        <v>153</v>
      </c>
      <c r="C35" s="36"/>
      <c r="D35" s="36"/>
      <c r="E35" s="273"/>
    </row>
    <row r="36" spans="2:8" s="2" customFormat="1" ht="12.75" customHeight="1" x14ac:dyDescent="0.35">
      <c r="B36" s="403" t="s">
        <v>207</v>
      </c>
      <c r="C36" s="403"/>
      <c r="D36" s="403"/>
      <c r="E36" s="403"/>
      <c r="F36" s="403"/>
      <c r="G36" s="404" t="s">
        <v>208</v>
      </c>
      <c r="H36" s="404"/>
    </row>
    <row r="37" spans="2:8" x14ac:dyDescent="0.2">
      <c r="B37" s="417" t="s">
        <v>204</v>
      </c>
      <c r="C37" s="417"/>
      <c r="D37" s="377" t="s">
        <v>159</v>
      </c>
      <c r="F37" s="378" t="s">
        <v>160</v>
      </c>
      <c r="G37" s="378" t="s">
        <v>161</v>
      </c>
      <c r="H37" s="29"/>
    </row>
    <row r="38" spans="2:8" s="29" customFormat="1" ht="13.5" customHeight="1" x14ac:dyDescent="0.2">
      <c r="B38" s="417" t="s">
        <v>205</v>
      </c>
      <c r="C38" s="417"/>
      <c r="D38" s="417"/>
      <c r="E38" s="417"/>
      <c r="F38" s="417"/>
      <c r="G38" s="417"/>
      <c r="H38" s="417"/>
    </row>
    <row r="39" spans="2:8" s="29" customFormat="1" ht="13.5" customHeight="1" x14ac:dyDescent="0.2">
      <c r="B39" s="412" t="s">
        <v>216</v>
      </c>
      <c r="C39" s="412"/>
      <c r="D39" s="412"/>
      <c r="E39" s="30"/>
      <c r="F39" s="40"/>
      <c r="G39" s="40"/>
      <c r="H39" s="38"/>
    </row>
    <row r="40" spans="2:8" s="29" customFormat="1" ht="14.25" customHeight="1" x14ac:dyDescent="0.2">
      <c r="B40" s="388" t="s">
        <v>217</v>
      </c>
      <c r="C40" s="219"/>
      <c r="D40" s="219"/>
      <c r="E40" s="40"/>
      <c r="F40" s="255"/>
      <c r="G40" s="255"/>
      <c r="H40" s="255"/>
    </row>
    <row r="41" spans="2:8" s="26" customFormat="1" ht="12.75" customHeight="1" x14ac:dyDescent="0.2">
      <c r="B41" s="405" t="s">
        <v>206</v>
      </c>
      <c r="C41" s="405"/>
      <c r="D41" s="405"/>
      <c r="E41" s="405"/>
      <c r="F41" s="405"/>
      <c r="G41" s="405"/>
      <c r="H41" s="405"/>
    </row>
    <row r="42" spans="2:8" s="29" customFormat="1" ht="12.75" customHeight="1" x14ac:dyDescent="0.2">
      <c r="B42" s="41"/>
      <c r="E42" s="228"/>
    </row>
    <row r="43" spans="2:8" s="29" customFormat="1" ht="12" x14ac:dyDescent="0.2">
      <c r="B43" s="42"/>
    </row>
    <row r="44" spans="2:8" s="29" customFormat="1" x14ac:dyDescent="0.2">
      <c r="B44" s="15"/>
      <c r="C44" s="15"/>
      <c r="D44" s="15"/>
      <c r="F44" s="15"/>
      <c r="G44" s="15"/>
      <c r="H44" s="15"/>
    </row>
  </sheetData>
  <sheetProtection sheet="1" formatCells="0" formatColumns="0" formatRows="0" selectLockedCells="1"/>
  <mergeCells count="14">
    <mergeCell ref="B36:F36"/>
    <mergeCell ref="G36:H36"/>
    <mergeCell ref="B41:H41"/>
    <mergeCell ref="E4:H4"/>
    <mergeCell ref="B2:D2"/>
    <mergeCell ref="B10:C10"/>
    <mergeCell ref="B39:D39"/>
    <mergeCell ref="B5:C5"/>
    <mergeCell ref="B6:C6"/>
    <mergeCell ref="B11:C11"/>
    <mergeCell ref="B12:C12"/>
    <mergeCell ref="B9:C9"/>
    <mergeCell ref="B37:C37"/>
    <mergeCell ref="B38:H38"/>
  </mergeCells>
  <phoneticPr fontId="0" type="noConversion"/>
  <hyperlinks>
    <hyperlink ref="B39:D39" r:id="rId1" display="4  Weitere Informationen:  Mehrwertsteuer/ Umsatzsteuer und Vorsteuer" xr:uid="{00000000-0004-0000-0100-000000000000}"/>
    <hyperlink ref="B40" r:id="rId2" xr:uid="{00000000-0004-0000-0100-000001000000}"/>
    <hyperlink ref="D37" r:id="rId3" xr:uid="{00000000-0004-0000-0100-000002000000}"/>
    <hyperlink ref="F37" r:id="rId4" xr:uid="{00000000-0004-0000-0100-000003000000}"/>
    <hyperlink ref="G37" r:id="rId5" xr:uid="{00000000-0004-0000-0100-000004000000}"/>
    <hyperlink ref="G36:H36" r:id="rId6" display="§ 253 Abs. 1 Satz 4 HGB" xr:uid="{00000000-0004-0000-0100-000005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0" orientation="portrait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B1:S81"/>
  <sheetViews>
    <sheetView showGridLines="0" tabSelected="1" topLeftCell="A2" zoomScaleNormal="100" workbookViewId="0">
      <selection activeCell="D4" sqref="D4"/>
    </sheetView>
  </sheetViews>
  <sheetFormatPr baseColWidth="10" defaultColWidth="11.42578125" defaultRowHeight="12.75" x14ac:dyDescent="0.2"/>
  <cols>
    <col min="1" max="1" width="1.42578125" style="274" customWidth="1"/>
    <col min="2" max="2" width="33" style="274" customWidth="1"/>
    <col min="3" max="3" width="2.7109375" style="274" customWidth="1"/>
    <col min="4" max="4" width="12.42578125" style="274" bestFit="1" customWidth="1"/>
    <col min="5" max="5" width="2.7109375" style="274" customWidth="1"/>
    <col min="6" max="6" width="11.85546875" style="274" customWidth="1"/>
    <col min="7" max="7" width="2.7109375" style="274" customWidth="1"/>
    <col min="8" max="8" width="4.5703125" style="81" customWidth="1"/>
    <col min="9" max="9" width="11.85546875" style="274" customWidth="1"/>
    <col min="10" max="10" width="2.7109375" style="274" customWidth="1"/>
    <col min="11" max="11" width="4.5703125" style="81" customWidth="1"/>
    <col min="12" max="12" width="11.85546875" style="274" customWidth="1"/>
    <col min="13" max="13" width="6" style="274" customWidth="1"/>
    <col min="14" max="14" width="3.28515625" style="274" customWidth="1"/>
    <col min="15" max="16384" width="11.42578125" style="274"/>
  </cols>
  <sheetData>
    <row r="1" spans="2:19" ht="34.5" customHeight="1" x14ac:dyDescent="0.2"/>
    <row r="2" spans="2:19" ht="57" customHeight="1" x14ac:dyDescent="0.2">
      <c r="B2" s="409" t="s">
        <v>154</v>
      </c>
      <c r="C2" s="409"/>
      <c r="D2" s="409"/>
      <c r="E2" s="409"/>
      <c r="F2" s="409"/>
      <c r="G2" s="275"/>
      <c r="H2" s="275"/>
      <c r="I2" s="275"/>
      <c r="J2" s="275"/>
      <c r="K2" s="275"/>
      <c r="L2" s="275"/>
    </row>
    <row r="3" spans="2:19" ht="38.25" x14ac:dyDescent="0.2">
      <c r="B3" s="419" t="s">
        <v>127</v>
      </c>
      <c r="D3" s="90" t="s">
        <v>116</v>
      </c>
      <c r="F3" s="276" t="s">
        <v>143</v>
      </c>
    </row>
    <row r="4" spans="2:19" ht="28.5" customHeight="1" x14ac:dyDescent="0.2">
      <c r="B4" s="420"/>
      <c r="D4" s="91">
        <v>2025</v>
      </c>
      <c r="F4" s="298">
        <v>12</v>
      </c>
      <c r="I4" s="277"/>
    </row>
    <row r="5" spans="2:19" ht="6.75" customHeight="1" thickBot="1" x14ac:dyDescent="0.25">
      <c r="B5" s="61"/>
      <c r="D5" s="278"/>
      <c r="F5" s="60"/>
    </row>
    <row r="6" spans="2:19" ht="25.5" customHeight="1" thickBot="1" x14ac:dyDescent="0.25">
      <c r="B6" s="279"/>
      <c r="C6" s="279"/>
      <c r="D6" s="280" t="s">
        <v>115</v>
      </c>
      <c r="E6" s="281"/>
      <c r="F6" s="63">
        <f>D4</f>
        <v>2025</v>
      </c>
      <c r="G6" s="62"/>
      <c r="H6" s="78" t="s">
        <v>99</v>
      </c>
      <c r="I6" s="63">
        <f>F6+1</f>
        <v>2026</v>
      </c>
      <c r="J6" s="64"/>
      <c r="K6" s="78" t="s">
        <v>99</v>
      </c>
      <c r="L6" s="63">
        <f>I6+1</f>
        <v>2027</v>
      </c>
      <c r="M6" s="282"/>
    </row>
    <row r="7" spans="2:19" ht="12.75" customHeight="1" x14ac:dyDescent="0.2">
      <c r="B7" s="283" t="s">
        <v>39</v>
      </c>
      <c r="D7" s="283"/>
      <c r="F7" s="83"/>
      <c r="G7" s="20"/>
      <c r="H7" s="79"/>
      <c r="I7" s="83"/>
      <c r="J7" s="20"/>
      <c r="K7" s="79"/>
      <c r="L7" s="83"/>
      <c r="M7" s="284"/>
    </row>
    <row r="8" spans="2:19" ht="12.75" customHeight="1" thickBot="1" x14ac:dyDescent="0.25">
      <c r="B8" s="274" t="s">
        <v>130</v>
      </c>
      <c r="D8" s="211">
        <v>0</v>
      </c>
      <c r="E8" s="86"/>
      <c r="F8" s="299">
        <f>D8*F$4</f>
        <v>0</v>
      </c>
      <c r="G8" s="84"/>
      <c r="H8" s="387">
        <v>0</v>
      </c>
      <c r="I8" s="299">
        <f>D8*12*(1+H8)</f>
        <v>0</v>
      </c>
      <c r="J8" s="84"/>
      <c r="K8" s="387">
        <v>0</v>
      </c>
      <c r="L8" s="299">
        <f>I8*(1+K8)</f>
        <v>0</v>
      </c>
      <c r="M8" s="284"/>
    </row>
    <row r="9" spans="2:19" ht="12.75" customHeight="1" thickBot="1" x14ac:dyDescent="0.25">
      <c r="B9" s="274" t="s">
        <v>131</v>
      </c>
      <c r="D9" s="211">
        <v>0</v>
      </c>
      <c r="E9" s="86"/>
      <c r="F9" s="299">
        <f>D9*F$4</f>
        <v>0</v>
      </c>
      <c r="G9" s="84"/>
      <c r="H9" s="387">
        <v>0</v>
      </c>
      <c r="I9" s="299">
        <f>D9*12*(1+H9)</f>
        <v>0</v>
      </c>
      <c r="J9" s="84"/>
      <c r="K9" s="387">
        <v>0</v>
      </c>
      <c r="L9" s="299">
        <f>I9*(1+K9)</f>
        <v>0</v>
      </c>
      <c r="M9" s="284"/>
    </row>
    <row r="10" spans="2:19" ht="12.75" customHeight="1" x14ac:dyDescent="0.2">
      <c r="D10" s="285"/>
      <c r="E10" s="86"/>
      <c r="F10" s="216"/>
      <c r="G10" s="84"/>
      <c r="H10" s="79"/>
      <c r="I10" s="216"/>
      <c r="J10" s="84"/>
      <c r="K10" s="79"/>
      <c r="L10" s="216"/>
      <c r="M10" s="284"/>
    </row>
    <row r="11" spans="2:19" ht="12.75" customHeight="1" x14ac:dyDescent="0.2">
      <c r="B11" s="283" t="s">
        <v>35</v>
      </c>
      <c r="D11" s="285"/>
      <c r="E11" s="86"/>
      <c r="F11" s="216"/>
      <c r="G11" s="84"/>
      <c r="H11" s="79"/>
      <c r="I11" s="216"/>
      <c r="J11" s="84"/>
      <c r="K11" s="79"/>
      <c r="L11" s="216"/>
      <c r="M11" s="284"/>
      <c r="S11" s="286"/>
    </row>
    <row r="12" spans="2:19" ht="12.75" customHeight="1" thickBot="1" x14ac:dyDescent="0.25">
      <c r="B12" s="274" t="s">
        <v>128</v>
      </c>
      <c r="D12" s="211">
        <v>0</v>
      </c>
      <c r="E12" s="86"/>
      <c r="F12" s="299">
        <f>D12*F$4</f>
        <v>0</v>
      </c>
      <c r="G12" s="84"/>
      <c r="H12" s="387">
        <v>0</v>
      </c>
      <c r="I12" s="299">
        <f>D12*12*(1+H12)</f>
        <v>0</v>
      </c>
      <c r="J12" s="84"/>
      <c r="K12" s="387">
        <v>0</v>
      </c>
      <c r="L12" s="299">
        <f>I12*(1+K12)</f>
        <v>0</v>
      </c>
      <c r="M12" s="284"/>
      <c r="S12" s="286"/>
    </row>
    <row r="13" spans="2:19" ht="12.75" customHeight="1" thickBot="1" x14ac:dyDescent="0.25">
      <c r="B13" s="274" t="s">
        <v>180</v>
      </c>
      <c r="D13" s="211">
        <v>0</v>
      </c>
      <c r="E13" s="86"/>
      <c r="F13" s="299">
        <f>D13*F$4</f>
        <v>0</v>
      </c>
      <c r="G13" s="84"/>
      <c r="H13" s="387">
        <v>0</v>
      </c>
      <c r="I13" s="299">
        <f>D13*12*(1+H13)</f>
        <v>0</v>
      </c>
      <c r="J13" s="84"/>
      <c r="K13" s="387">
        <v>0</v>
      </c>
      <c r="L13" s="299">
        <f>I13*(1+K13)</f>
        <v>0</v>
      </c>
      <c r="M13" s="287"/>
      <c r="N13" s="283"/>
    </row>
    <row r="14" spans="2:19" ht="12.75" customHeight="1" thickBot="1" x14ac:dyDescent="0.25">
      <c r="B14" s="274" t="s">
        <v>129</v>
      </c>
      <c r="D14" s="211">
        <v>0</v>
      </c>
      <c r="E14" s="86"/>
      <c r="F14" s="299">
        <f>D14*F$4</f>
        <v>0</v>
      </c>
      <c r="G14" s="84"/>
      <c r="H14" s="387">
        <v>0</v>
      </c>
      <c r="I14" s="299">
        <f>D14*12*(1+H14)</f>
        <v>0</v>
      </c>
      <c r="J14" s="84"/>
      <c r="K14" s="387">
        <v>0</v>
      </c>
      <c r="L14" s="299">
        <f>I14*(1+K14)</f>
        <v>0</v>
      </c>
      <c r="M14" s="284"/>
    </row>
    <row r="15" spans="2:19" ht="12.75" customHeight="1" thickBot="1" x14ac:dyDescent="0.25">
      <c r="B15" s="274" t="s">
        <v>177</v>
      </c>
      <c r="D15" s="211">
        <v>0</v>
      </c>
      <c r="E15" s="86"/>
      <c r="F15" s="299">
        <f>D15*F$4</f>
        <v>0</v>
      </c>
      <c r="G15" s="84"/>
      <c r="H15" s="387">
        <v>0</v>
      </c>
      <c r="I15" s="299">
        <f>D15*12*(1+H15)</f>
        <v>0</v>
      </c>
      <c r="J15" s="84"/>
      <c r="K15" s="387">
        <v>0</v>
      </c>
      <c r="L15" s="299">
        <f>I15*(1+K15)</f>
        <v>0</v>
      </c>
      <c r="M15" s="284"/>
    </row>
    <row r="16" spans="2:19" ht="12.75" customHeight="1" thickBot="1" x14ac:dyDescent="0.25">
      <c r="B16" s="274" t="s">
        <v>10</v>
      </c>
      <c r="D16" s="211">
        <v>0</v>
      </c>
      <c r="E16" s="86"/>
      <c r="F16" s="299">
        <f>D16*F$4</f>
        <v>0</v>
      </c>
      <c r="G16" s="84"/>
      <c r="H16" s="387">
        <v>0</v>
      </c>
      <c r="I16" s="299">
        <f>D16*12*(1+H16)</f>
        <v>0</v>
      </c>
      <c r="J16" s="84"/>
      <c r="K16" s="387">
        <v>0</v>
      </c>
      <c r="L16" s="299">
        <f>I16*(1+K16)</f>
        <v>0</v>
      </c>
      <c r="M16" s="284"/>
    </row>
    <row r="17" spans="2:13" ht="12.75" customHeight="1" x14ac:dyDescent="0.2">
      <c r="D17" s="285"/>
      <c r="E17" s="86"/>
      <c r="F17" s="216"/>
      <c r="G17" s="84"/>
      <c r="H17" s="79"/>
      <c r="I17" s="216"/>
      <c r="J17" s="84"/>
      <c r="K17" s="79"/>
      <c r="L17" s="216"/>
      <c r="M17" s="284"/>
    </row>
    <row r="18" spans="2:13" ht="12.75" customHeight="1" x14ac:dyDescent="0.2">
      <c r="B18" s="283" t="s">
        <v>9</v>
      </c>
      <c r="D18" s="285"/>
      <c r="E18" s="86"/>
      <c r="F18" s="216"/>
      <c r="G18" s="84"/>
      <c r="H18" s="79"/>
      <c r="I18" s="216"/>
      <c r="J18" s="84"/>
      <c r="K18" s="79"/>
      <c r="L18" s="216"/>
      <c r="M18" s="284"/>
    </row>
    <row r="19" spans="2:13" ht="12.75" customHeight="1" thickBot="1" x14ac:dyDescent="0.25">
      <c r="B19" s="274" t="s">
        <v>8</v>
      </c>
      <c r="D19" s="211">
        <v>0</v>
      </c>
      <c r="E19" s="86"/>
      <c r="F19" s="299">
        <f>D19*F$4</f>
        <v>0</v>
      </c>
      <c r="G19" s="84"/>
      <c r="H19" s="387">
        <v>0</v>
      </c>
      <c r="I19" s="299">
        <f>D19*12*(1+H19)</f>
        <v>0</v>
      </c>
      <c r="J19" s="84"/>
      <c r="K19" s="387">
        <v>0</v>
      </c>
      <c r="L19" s="299">
        <f>I19*(1+K19)</f>
        <v>0</v>
      </c>
      <c r="M19" s="284"/>
    </row>
    <row r="20" spans="2:13" ht="12.75" customHeight="1" thickBot="1" x14ac:dyDescent="0.25">
      <c r="B20" s="274" t="s">
        <v>178</v>
      </c>
      <c r="D20" s="211">
        <v>0</v>
      </c>
      <c r="E20" s="86"/>
      <c r="F20" s="299">
        <f>D20*F$4</f>
        <v>0</v>
      </c>
      <c r="G20" s="84"/>
      <c r="H20" s="387">
        <v>0</v>
      </c>
      <c r="I20" s="299">
        <f>D20*12*(1+H20)</f>
        <v>0</v>
      </c>
      <c r="J20" s="84"/>
      <c r="K20" s="387">
        <v>0</v>
      </c>
      <c r="L20" s="299">
        <f>I20*(1+K20)</f>
        <v>0</v>
      </c>
      <c r="M20" s="284"/>
    </row>
    <row r="21" spans="2:13" ht="12.75" customHeight="1" x14ac:dyDescent="0.2">
      <c r="D21" s="285"/>
      <c r="E21" s="86"/>
      <c r="F21" s="216"/>
      <c r="G21" s="85"/>
      <c r="H21" s="80"/>
      <c r="I21" s="216"/>
      <c r="J21" s="85"/>
      <c r="K21" s="80"/>
      <c r="L21" s="216"/>
      <c r="M21" s="284"/>
    </row>
    <row r="22" spans="2:13" ht="12.75" customHeight="1" x14ac:dyDescent="0.2">
      <c r="B22" s="283" t="s">
        <v>38</v>
      </c>
      <c r="D22" s="285"/>
      <c r="E22" s="86"/>
      <c r="F22" s="216"/>
      <c r="G22" s="85"/>
      <c r="H22" s="80"/>
      <c r="I22" s="216"/>
      <c r="J22" s="85"/>
      <c r="K22" s="80"/>
      <c r="L22" s="216"/>
      <c r="M22" s="284"/>
    </row>
    <row r="23" spans="2:13" ht="12.75" customHeight="1" thickBot="1" x14ac:dyDescent="0.25">
      <c r="B23" s="274" t="s">
        <v>166</v>
      </c>
      <c r="D23" s="211">
        <v>0</v>
      </c>
      <c r="E23" s="86"/>
      <c r="F23" s="299">
        <f>D23*F$4</f>
        <v>0</v>
      </c>
      <c r="G23" s="84"/>
      <c r="H23" s="387">
        <v>0</v>
      </c>
      <c r="I23" s="299">
        <f>D23*12*(1+H23)</f>
        <v>0</v>
      </c>
      <c r="J23" s="84"/>
      <c r="K23" s="387">
        <v>0</v>
      </c>
      <c r="L23" s="299">
        <f>I23*(1+K23)</f>
        <v>0</v>
      </c>
      <c r="M23" s="284"/>
    </row>
    <row r="24" spans="2:13" ht="12.75" customHeight="1" thickBot="1" x14ac:dyDescent="0.25">
      <c r="B24" s="274" t="s">
        <v>37</v>
      </c>
      <c r="D24" s="211">
        <v>0</v>
      </c>
      <c r="E24" s="86"/>
      <c r="F24" s="299">
        <f>D24*F$4</f>
        <v>0</v>
      </c>
      <c r="G24" s="84"/>
      <c r="H24" s="387">
        <v>0</v>
      </c>
      <c r="I24" s="299">
        <f>D24*12*(1+H24)</f>
        <v>0</v>
      </c>
      <c r="J24" s="84"/>
      <c r="K24" s="387">
        <v>0</v>
      </c>
      <c r="L24" s="299">
        <f>I24*(1+K24)</f>
        <v>0</v>
      </c>
      <c r="M24" s="284"/>
    </row>
    <row r="25" spans="2:13" ht="12.75" customHeight="1" thickBot="1" x14ac:dyDescent="0.25">
      <c r="B25" s="274" t="s">
        <v>98</v>
      </c>
      <c r="D25" s="212">
        <v>0</v>
      </c>
      <c r="E25" s="86"/>
      <c r="F25" s="299">
        <f>D25*F$4</f>
        <v>0</v>
      </c>
      <c r="G25" s="84"/>
      <c r="H25" s="387">
        <v>0</v>
      </c>
      <c r="I25" s="299">
        <f>D25*12*(1+H25)</f>
        <v>0</v>
      </c>
      <c r="J25" s="84"/>
      <c r="K25" s="387">
        <v>0</v>
      </c>
      <c r="L25" s="299">
        <f>I25*(1+K25)</f>
        <v>0</v>
      </c>
      <c r="M25" s="284"/>
    </row>
    <row r="26" spans="2:13" ht="12.75" customHeight="1" x14ac:dyDescent="0.2">
      <c r="D26" s="217"/>
      <c r="E26" s="86"/>
      <c r="F26" s="217"/>
      <c r="G26" s="86"/>
      <c r="I26" s="217"/>
      <c r="J26" s="86"/>
      <c r="L26" s="217"/>
      <c r="M26" s="284"/>
    </row>
    <row r="27" spans="2:13" ht="12.75" customHeight="1" x14ac:dyDescent="0.2">
      <c r="B27" s="283" t="s">
        <v>36</v>
      </c>
      <c r="D27" s="217"/>
      <c r="E27" s="86"/>
      <c r="F27" s="217"/>
      <c r="G27" s="86"/>
      <c r="I27" s="217"/>
      <c r="J27" s="86"/>
      <c r="L27" s="217"/>
      <c r="M27" s="284"/>
    </row>
    <row r="28" spans="2:13" ht="12.75" customHeight="1" thickBot="1" x14ac:dyDescent="0.25">
      <c r="B28" s="274" t="s">
        <v>167</v>
      </c>
      <c r="D28" s="211">
        <v>0</v>
      </c>
      <c r="E28" s="86"/>
      <c r="F28" s="299">
        <f>D28*F$4</f>
        <v>0</v>
      </c>
      <c r="G28" s="84"/>
      <c r="H28" s="387">
        <v>0</v>
      </c>
      <c r="I28" s="299">
        <f>D28*12*(1+H28)</f>
        <v>0</v>
      </c>
      <c r="J28" s="84"/>
      <c r="K28" s="387">
        <v>0</v>
      </c>
      <c r="L28" s="299">
        <f>I28*(1+K28)</f>
        <v>0</v>
      </c>
      <c r="M28" s="284"/>
    </row>
    <row r="29" spans="2:13" ht="12.75" customHeight="1" thickBot="1" x14ac:dyDescent="0.25">
      <c r="B29" s="274" t="s">
        <v>34</v>
      </c>
      <c r="D29" s="211">
        <v>0</v>
      </c>
      <c r="E29" s="86"/>
      <c r="F29" s="299">
        <f>D29*F$4</f>
        <v>0</v>
      </c>
      <c r="G29" s="84"/>
      <c r="H29" s="387">
        <v>0</v>
      </c>
      <c r="I29" s="299">
        <f>D29*12*(1+H29)</f>
        <v>0</v>
      </c>
      <c r="J29" s="84"/>
      <c r="K29" s="387">
        <v>0</v>
      </c>
      <c r="L29" s="299">
        <f>I29*(1+K29)</f>
        <v>0</v>
      </c>
      <c r="M29" s="284"/>
    </row>
    <row r="30" spans="2:13" ht="12.75" customHeight="1" thickBot="1" x14ac:dyDescent="0.25">
      <c r="B30" s="274" t="s">
        <v>7</v>
      </c>
      <c r="D30" s="211">
        <v>0</v>
      </c>
      <c r="E30" s="86"/>
      <c r="F30" s="299">
        <f>D30*F$4</f>
        <v>0</v>
      </c>
      <c r="G30" s="84"/>
      <c r="H30" s="387">
        <v>0</v>
      </c>
      <c r="I30" s="299">
        <f>D30*12*(1+H30)</f>
        <v>0</v>
      </c>
      <c r="J30" s="84"/>
      <c r="K30" s="387">
        <v>0</v>
      </c>
      <c r="L30" s="299">
        <f>I30*(1+K30)</f>
        <v>0</v>
      </c>
      <c r="M30" s="284"/>
    </row>
    <row r="31" spans="2:13" ht="12.75" customHeight="1" thickBot="1" x14ac:dyDescent="0.25">
      <c r="B31" s="274" t="s">
        <v>179</v>
      </c>
      <c r="D31" s="211">
        <v>0</v>
      </c>
      <c r="E31" s="86"/>
      <c r="F31" s="299">
        <f>D31*F$4</f>
        <v>0</v>
      </c>
      <c r="G31" s="84" t="s">
        <v>6</v>
      </c>
      <c r="H31" s="387">
        <v>0</v>
      </c>
      <c r="I31" s="299">
        <f>D31*12*(1+H31)</f>
        <v>0</v>
      </c>
      <c r="J31" s="84"/>
      <c r="K31" s="387">
        <v>0</v>
      </c>
      <c r="L31" s="299">
        <f>I31*(1+K31)</f>
        <v>0</v>
      </c>
      <c r="M31" s="284"/>
    </row>
    <row r="32" spans="2:13" ht="12.75" customHeight="1" x14ac:dyDescent="0.2">
      <c r="D32" s="217"/>
      <c r="E32" s="86"/>
      <c r="F32" s="217"/>
      <c r="G32" s="86"/>
      <c r="I32" s="217"/>
      <c r="J32" s="86"/>
      <c r="L32" s="217"/>
      <c r="M32" s="284"/>
    </row>
    <row r="33" spans="2:15" ht="12.75" customHeight="1" thickBot="1" x14ac:dyDescent="0.25">
      <c r="B33" s="274" t="s">
        <v>33</v>
      </c>
      <c r="D33" s="211">
        <v>0</v>
      </c>
      <c r="E33" s="86"/>
      <c r="F33" s="299">
        <f>D33*F$4</f>
        <v>0</v>
      </c>
      <c r="G33" s="84"/>
      <c r="H33" s="387">
        <v>0</v>
      </c>
      <c r="I33" s="299">
        <f>D33*12*(1+H33)</f>
        <v>0</v>
      </c>
      <c r="J33" s="84"/>
      <c r="K33" s="387">
        <v>0</v>
      </c>
      <c r="L33" s="299">
        <f>I33*(1+K33)</f>
        <v>0</v>
      </c>
      <c r="M33" s="284"/>
    </row>
    <row r="34" spans="2:15" ht="12.75" customHeight="1" thickBot="1" x14ac:dyDescent="0.25">
      <c r="D34" s="301"/>
      <c r="E34" s="86"/>
      <c r="F34" s="300"/>
      <c r="G34" s="84"/>
      <c r="H34" s="79"/>
      <c r="I34" s="218"/>
      <c r="J34" s="84"/>
      <c r="K34" s="79"/>
      <c r="L34" s="218"/>
      <c r="M34" s="284"/>
    </row>
    <row r="35" spans="2:15" s="279" customFormat="1" ht="24" customHeight="1" thickBot="1" x14ac:dyDescent="0.25">
      <c r="B35" s="288" t="s">
        <v>75</v>
      </c>
      <c r="C35" s="288"/>
      <c r="D35" s="213">
        <f>SUM(D8:D33)</f>
        <v>0</v>
      </c>
      <c r="E35" s="289"/>
      <c r="F35" s="213">
        <f>SUM(F8:F33)</f>
        <v>0</v>
      </c>
      <c r="G35" s="88"/>
      <c r="H35" s="89"/>
      <c r="I35" s="213">
        <f>SUM(I8:I33)</f>
        <v>0</v>
      </c>
      <c r="J35" s="88"/>
      <c r="K35" s="89"/>
      <c r="L35" s="213">
        <f>SUM(L8:L33)</f>
        <v>0</v>
      </c>
      <c r="M35" s="290"/>
    </row>
    <row r="36" spans="2:15" ht="29.25" customHeight="1" thickBot="1" x14ac:dyDescent="0.25">
      <c r="B36" s="381" t="s">
        <v>165</v>
      </c>
      <c r="D36" s="214">
        <v>0</v>
      </c>
      <c r="E36" s="291"/>
      <c r="F36" s="214">
        <f>D36*F$4</f>
        <v>0</v>
      </c>
      <c r="G36" s="87"/>
      <c r="H36" s="82"/>
      <c r="I36" s="214">
        <v>0</v>
      </c>
      <c r="J36" s="87"/>
      <c r="K36" s="82"/>
      <c r="L36" s="214">
        <v>0</v>
      </c>
      <c r="M36" s="284"/>
      <c r="O36" s="21"/>
    </row>
    <row r="37" spans="2:15" s="279" customFormat="1" ht="36" customHeight="1" thickBot="1" x14ac:dyDescent="0.3">
      <c r="B37" s="292" t="s">
        <v>89</v>
      </c>
      <c r="C37" s="293"/>
      <c r="D37" s="215">
        <f>SUM(D35:D36)</f>
        <v>0</v>
      </c>
      <c r="E37" s="294"/>
      <c r="F37" s="215">
        <f>F35+F36</f>
        <v>0</v>
      </c>
      <c r="G37" s="294"/>
      <c r="H37" s="295"/>
      <c r="I37" s="215">
        <f>I35+I36</f>
        <v>0</v>
      </c>
      <c r="J37" s="294"/>
      <c r="K37" s="295"/>
      <c r="L37" s="215">
        <f>L35+L36</f>
        <v>0</v>
      </c>
      <c r="M37" s="290"/>
    </row>
    <row r="38" spans="2:15" x14ac:dyDescent="0.2">
      <c r="F38" s="20"/>
      <c r="G38" s="20"/>
      <c r="H38" s="79"/>
      <c r="I38" s="20"/>
      <c r="J38" s="20"/>
      <c r="K38" s="79"/>
      <c r="L38" s="20"/>
    </row>
    <row r="39" spans="2:15" x14ac:dyDescent="0.2">
      <c r="B39" s="418"/>
      <c r="C39" s="418"/>
      <c r="D39" s="418"/>
      <c r="E39" s="418"/>
      <c r="F39" s="418"/>
      <c r="G39" s="418"/>
      <c r="H39" s="418"/>
      <c r="I39" s="418"/>
      <c r="J39" s="418"/>
      <c r="K39" s="418"/>
      <c r="L39" s="418"/>
    </row>
    <row r="40" spans="2:15" x14ac:dyDescent="0.2">
      <c r="J40" s="20"/>
      <c r="L40" s="20"/>
    </row>
    <row r="41" spans="2:15" x14ac:dyDescent="0.2">
      <c r="B41" s="296"/>
      <c r="C41" s="297"/>
      <c r="F41" s="20"/>
      <c r="G41" s="20"/>
      <c r="H41" s="79"/>
      <c r="I41" s="20"/>
      <c r="J41" s="20"/>
      <c r="K41" s="79"/>
      <c r="L41" s="20"/>
    </row>
    <row r="42" spans="2:15" x14ac:dyDescent="0.2">
      <c r="B42" s="296"/>
      <c r="D42" s="283"/>
    </row>
    <row r="43" spans="2:15" x14ac:dyDescent="0.2">
      <c r="C43" s="23"/>
      <c r="D43" s="24"/>
      <c r="F43" s="23"/>
      <c r="L43" s="24"/>
    </row>
    <row r="44" spans="2:15" x14ac:dyDescent="0.2">
      <c r="B44" s="22"/>
    </row>
    <row r="62" spans="2:9" x14ac:dyDescent="0.2">
      <c r="B62" s="77" t="s">
        <v>116</v>
      </c>
      <c r="D62">
        <v>1</v>
      </c>
      <c r="F62">
        <v>2017</v>
      </c>
      <c r="I62" s="386">
        <v>0</v>
      </c>
    </row>
    <row r="63" spans="2:9" x14ac:dyDescent="0.2">
      <c r="B63" s="77" t="s">
        <v>117</v>
      </c>
      <c r="D63">
        <v>2</v>
      </c>
      <c r="F63">
        <f t="shared" ref="F63:F81" si="0">F62+1</f>
        <v>2018</v>
      </c>
      <c r="I63" s="386">
        <v>0.01</v>
      </c>
    </row>
    <row r="64" spans="2:9" x14ac:dyDescent="0.2">
      <c r="B64" s="77" t="s">
        <v>118</v>
      </c>
      <c r="D64">
        <v>3</v>
      </c>
      <c r="F64">
        <f t="shared" si="0"/>
        <v>2019</v>
      </c>
      <c r="I64" s="386">
        <v>0.02</v>
      </c>
    </row>
    <row r="65" spans="2:9" x14ac:dyDescent="0.2">
      <c r="B65" s="77" t="s">
        <v>119</v>
      </c>
      <c r="D65">
        <v>4</v>
      </c>
      <c r="F65">
        <f t="shared" si="0"/>
        <v>2020</v>
      </c>
      <c r="I65" s="386">
        <v>0.03</v>
      </c>
    </row>
    <row r="66" spans="2:9" x14ac:dyDescent="0.2">
      <c r="B66" s="77" t="s">
        <v>0</v>
      </c>
      <c r="D66">
        <v>5</v>
      </c>
      <c r="F66">
        <f t="shared" si="0"/>
        <v>2021</v>
      </c>
      <c r="I66" s="386">
        <v>0.04</v>
      </c>
    </row>
    <row r="67" spans="2:9" x14ac:dyDescent="0.2">
      <c r="B67" s="77" t="s">
        <v>120</v>
      </c>
      <c r="D67">
        <v>6</v>
      </c>
      <c r="F67">
        <f t="shared" si="0"/>
        <v>2022</v>
      </c>
      <c r="I67" s="386">
        <v>0.05</v>
      </c>
    </row>
    <row r="68" spans="2:9" x14ac:dyDescent="0.2">
      <c r="B68" s="77" t="s">
        <v>121</v>
      </c>
      <c r="D68">
        <v>7</v>
      </c>
      <c r="F68">
        <f t="shared" si="0"/>
        <v>2023</v>
      </c>
    </row>
    <row r="69" spans="2:9" x14ac:dyDescent="0.2">
      <c r="B69" s="77" t="s">
        <v>122</v>
      </c>
      <c r="D69">
        <v>8</v>
      </c>
      <c r="F69">
        <f t="shared" si="0"/>
        <v>2024</v>
      </c>
    </row>
    <row r="70" spans="2:9" x14ac:dyDescent="0.2">
      <c r="B70" s="77" t="s">
        <v>123</v>
      </c>
      <c r="D70">
        <v>9</v>
      </c>
      <c r="F70">
        <f t="shared" si="0"/>
        <v>2025</v>
      </c>
    </row>
    <row r="71" spans="2:9" x14ac:dyDescent="0.2">
      <c r="B71" s="77" t="s">
        <v>124</v>
      </c>
      <c r="D71">
        <v>10</v>
      </c>
      <c r="F71">
        <f t="shared" si="0"/>
        <v>2026</v>
      </c>
    </row>
    <row r="72" spans="2:9" x14ac:dyDescent="0.2">
      <c r="B72" s="77" t="s">
        <v>125</v>
      </c>
      <c r="D72">
        <v>11</v>
      </c>
      <c r="F72">
        <f t="shared" si="0"/>
        <v>2027</v>
      </c>
    </row>
    <row r="73" spans="2:9" x14ac:dyDescent="0.2">
      <c r="B73" s="77" t="s">
        <v>126</v>
      </c>
      <c r="D73">
        <v>12</v>
      </c>
      <c r="F73">
        <f t="shared" si="0"/>
        <v>2028</v>
      </c>
    </row>
    <row r="74" spans="2:9" x14ac:dyDescent="0.2">
      <c r="F74">
        <f t="shared" si="0"/>
        <v>2029</v>
      </c>
    </row>
    <row r="75" spans="2:9" x14ac:dyDescent="0.2">
      <c r="F75">
        <f t="shared" si="0"/>
        <v>2030</v>
      </c>
    </row>
    <row r="76" spans="2:9" x14ac:dyDescent="0.2">
      <c r="F76">
        <f t="shared" si="0"/>
        <v>2031</v>
      </c>
    </row>
    <row r="77" spans="2:9" x14ac:dyDescent="0.2">
      <c r="F77">
        <f t="shared" si="0"/>
        <v>2032</v>
      </c>
    </row>
    <row r="78" spans="2:9" x14ac:dyDescent="0.2">
      <c r="F78">
        <f t="shared" si="0"/>
        <v>2033</v>
      </c>
    </row>
    <row r="79" spans="2:9" x14ac:dyDescent="0.2">
      <c r="F79">
        <f t="shared" si="0"/>
        <v>2034</v>
      </c>
    </row>
    <row r="80" spans="2:9" x14ac:dyDescent="0.2">
      <c r="F80">
        <f t="shared" si="0"/>
        <v>2035</v>
      </c>
    </row>
    <row r="81" spans="6:6" x14ac:dyDescent="0.2">
      <c r="F81">
        <f t="shared" si="0"/>
        <v>2036</v>
      </c>
    </row>
  </sheetData>
  <sheetProtection sheet="1" objects="1" scenarios="1" formatCells="0" formatColumns="0" formatRows="0" selectLockedCells="1"/>
  <dataConsolidate/>
  <mergeCells count="3">
    <mergeCell ref="B39:L39"/>
    <mergeCell ref="B3:B4"/>
    <mergeCell ref="B2:F2"/>
  </mergeCells>
  <dataValidations count="4">
    <dataValidation type="list" showErrorMessage="1" sqref="D3" xr:uid="{00000000-0002-0000-0200-000000000000}">
      <formula1>Monat</formula1>
    </dataValidation>
    <dataValidation type="list" allowBlank="1" showErrorMessage="1" sqref="F4" xr:uid="{00000000-0002-0000-0200-000001000000}">
      <formula1>Restmonate</formula1>
    </dataValidation>
    <dataValidation type="list" allowBlank="1" showErrorMessage="1" sqref="D4" xr:uid="{00000000-0002-0000-0200-000002000000}">
      <formula1>Jahr</formula1>
    </dataValidation>
    <dataValidation type="list" allowBlank="1" sqref="H8:H9 K23:K25 K8:K9 H12:H16 K12:K16 H19:H20 K19:K20 H23:H25 H28:H31 K28:K31 H33 K33" xr:uid="{00000000-0002-0000-0200-000003000000}">
      <formula1>$I$62:$I$67</formula1>
    </dataValidation>
  </dataValidations>
  <hyperlinks>
    <hyperlink ref="B36" r:id="rId1" xr:uid="{00000000-0004-0000-0200-000000000000}"/>
  </hyperlinks>
  <printOptions horizontalCentered="1" verticalCentered="1"/>
  <pageMargins left="0.17" right="0.17" top="0.75" bottom="0.75" header="0.3" footer="0.3"/>
  <pageSetup paperSize="9" orientation="portrait" r:id="rId2"/>
  <headerFooter alignWithMargins="0"/>
  <ignoredErrors>
    <ignoredError sqref="F36 I8:I9 I12:I33 L8:L33" unlocked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B2:X63"/>
  <sheetViews>
    <sheetView showGridLines="0" zoomScaleNormal="100" workbookViewId="0">
      <selection activeCell="E44" sqref="E44"/>
    </sheetView>
  </sheetViews>
  <sheetFormatPr baseColWidth="10" defaultColWidth="11.42578125" defaultRowHeight="12.75" x14ac:dyDescent="0.2"/>
  <cols>
    <col min="1" max="1" width="1.85546875" style="15" customWidth="1"/>
    <col min="2" max="2" width="32.42578125" style="16" customWidth="1"/>
    <col min="3" max="3" width="14.85546875" style="16" customWidth="1"/>
    <col min="4" max="4" width="11.85546875" style="27" customWidth="1"/>
    <col min="5" max="15" width="11.85546875" style="15" customWidth="1"/>
    <col min="16" max="16" width="14.28515625" style="15" bestFit="1" customWidth="1"/>
    <col min="17" max="17" width="6.7109375" style="15" customWidth="1"/>
    <col min="18" max="18" width="25.7109375" style="15" customWidth="1"/>
    <col min="19" max="16384" width="11.42578125" style="15"/>
  </cols>
  <sheetData>
    <row r="2" spans="2:18" x14ac:dyDescent="0.2">
      <c r="B2" s="18"/>
      <c r="C2" s="18"/>
      <c r="D2" s="28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2:18" ht="20.25" x14ac:dyDescent="0.3">
      <c r="B3" s="69" t="s">
        <v>155</v>
      </c>
      <c r="C3" s="18"/>
      <c r="D3" s="28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2:18" x14ac:dyDescent="0.2">
      <c r="B4" s="18"/>
      <c r="C4" s="18"/>
      <c r="D4" s="28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2:18" x14ac:dyDescent="0.2">
      <c r="C5" s="37"/>
      <c r="D5" s="28"/>
    </row>
    <row r="6" spans="2:18" s="4" customFormat="1" ht="15" x14ac:dyDescent="0.2">
      <c r="B6" s="129" t="s">
        <v>3</v>
      </c>
      <c r="C6" s="422" t="s">
        <v>142</v>
      </c>
      <c r="D6" s="124">
        <f>'Private Ausgaben'!F6</f>
        <v>2025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R6" s="19"/>
    </row>
    <row r="7" spans="2:18" s="5" customFormat="1" x14ac:dyDescent="0.2">
      <c r="B7" s="129" t="s">
        <v>32</v>
      </c>
      <c r="C7" s="422"/>
      <c r="D7" s="95" t="s">
        <v>132</v>
      </c>
      <c r="E7" s="95" t="s">
        <v>133</v>
      </c>
      <c r="F7" s="95" t="s">
        <v>118</v>
      </c>
      <c r="G7" s="95" t="s">
        <v>134</v>
      </c>
      <c r="H7" s="95" t="s">
        <v>0</v>
      </c>
      <c r="I7" s="95" t="s">
        <v>135</v>
      </c>
      <c r="J7" s="95" t="s">
        <v>136</v>
      </c>
      <c r="K7" s="95" t="s">
        <v>137</v>
      </c>
      <c r="L7" s="95" t="s">
        <v>138</v>
      </c>
      <c r="M7" s="95" t="s">
        <v>139</v>
      </c>
      <c r="N7" s="95" t="s">
        <v>140</v>
      </c>
      <c r="O7" s="95" t="s">
        <v>141</v>
      </c>
    </row>
    <row r="8" spans="2:18" s="6" customFormat="1" x14ac:dyDescent="0.2">
      <c r="B8" s="130" t="s">
        <v>62</v>
      </c>
      <c r="C8" s="131">
        <f>SUM(D8:O8)</f>
        <v>0</v>
      </c>
      <c r="D8" s="132">
        <v>0</v>
      </c>
      <c r="E8" s="132">
        <f>D8</f>
        <v>0</v>
      </c>
      <c r="F8" s="132">
        <f t="shared" ref="F8:O8" si="0">E8</f>
        <v>0</v>
      </c>
      <c r="G8" s="132">
        <f t="shared" si="0"/>
        <v>0</v>
      </c>
      <c r="H8" s="132">
        <f t="shared" si="0"/>
        <v>0</v>
      </c>
      <c r="I8" s="132">
        <f t="shared" si="0"/>
        <v>0</v>
      </c>
      <c r="J8" s="132">
        <f t="shared" si="0"/>
        <v>0</v>
      </c>
      <c r="K8" s="132">
        <f t="shared" si="0"/>
        <v>0</v>
      </c>
      <c r="L8" s="132">
        <f t="shared" si="0"/>
        <v>0</v>
      </c>
      <c r="M8" s="132">
        <f t="shared" si="0"/>
        <v>0</v>
      </c>
      <c r="N8" s="132">
        <f t="shared" si="0"/>
        <v>0</v>
      </c>
      <c r="O8" s="132">
        <f t="shared" si="0"/>
        <v>0</v>
      </c>
      <c r="R8" s="421"/>
    </row>
    <row r="9" spans="2:18" s="6" customFormat="1" ht="11.25" x14ac:dyDescent="0.2">
      <c r="B9" s="249" t="s">
        <v>170</v>
      </c>
      <c r="C9" s="133">
        <f>SUM(D9:O9)</f>
        <v>0</v>
      </c>
      <c r="D9" s="102">
        <v>0</v>
      </c>
      <c r="E9" s="102">
        <f>D9</f>
        <v>0</v>
      </c>
      <c r="F9" s="102">
        <f t="shared" ref="F9:O9" si="1">E9</f>
        <v>0</v>
      </c>
      <c r="G9" s="102">
        <f t="shared" si="1"/>
        <v>0</v>
      </c>
      <c r="H9" s="102">
        <f t="shared" si="1"/>
        <v>0</v>
      </c>
      <c r="I9" s="102">
        <f t="shared" si="1"/>
        <v>0</v>
      </c>
      <c r="J9" s="102">
        <f t="shared" si="1"/>
        <v>0</v>
      </c>
      <c r="K9" s="102">
        <f t="shared" si="1"/>
        <v>0</v>
      </c>
      <c r="L9" s="102">
        <f t="shared" si="1"/>
        <v>0</v>
      </c>
      <c r="M9" s="102">
        <f t="shared" si="1"/>
        <v>0</v>
      </c>
      <c r="N9" s="102">
        <f t="shared" si="1"/>
        <v>0</v>
      </c>
      <c r="O9" s="102">
        <f t="shared" si="1"/>
        <v>0</v>
      </c>
      <c r="R9" s="421"/>
    </row>
    <row r="10" spans="2:18" s="6" customFormat="1" ht="11.25" x14ac:dyDescent="0.2">
      <c r="B10" s="249" t="s">
        <v>171</v>
      </c>
      <c r="C10" s="133">
        <f>SUM(D10:O10)</f>
        <v>0</v>
      </c>
      <c r="D10" s="102">
        <v>0</v>
      </c>
      <c r="E10" s="102">
        <f>D10</f>
        <v>0</v>
      </c>
      <c r="F10" s="102">
        <f t="shared" ref="F10:O10" si="2">E10</f>
        <v>0</v>
      </c>
      <c r="G10" s="102">
        <f t="shared" si="2"/>
        <v>0</v>
      </c>
      <c r="H10" s="102">
        <f t="shared" si="2"/>
        <v>0</v>
      </c>
      <c r="I10" s="102">
        <f t="shared" si="2"/>
        <v>0</v>
      </c>
      <c r="J10" s="102">
        <f t="shared" si="2"/>
        <v>0</v>
      </c>
      <c r="K10" s="102">
        <f t="shared" si="2"/>
        <v>0</v>
      </c>
      <c r="L10" s="102">
        <f t="shared" si="2"/>
        <v>0</v>
      </c>
      <c r="M10" s="102">
        <f t="shared" si="2"/>
        <v>0</v>
      </c>
      <c r="N10" s="102">
        <f t="shared" si="2"/>
        <v>0</v>
      </c>
      <c r="O10" s="102">
        <f t="shared" si="2"/>
        <v>0</v>
      </c>
      <c r="R10" s="421"/>
    </row>
    <row r="11" spans="2:18" s="4" customFormat="1" ht="11.25" x14ac:dyDescent="0.2">
      <c r="B11" s="134" t="s">
        <v>5</v>
      </c>
      <c r="C11" s="135">
        <f>C8-C9-C10</f>
        <v>0</v>
      </c>
      <c r="D11" s="135">
        <f t="shared" ref="D11:O11" si="3">D8-D9-D10</f>
        <v>0</v>
      </c>
      <c r="E11" s="135">
        <f t="shared" si="3"/>
        <v>0</v>
      </c>
      <c r="F11" s="135">
        <f t="shared" si="3"/>
        <v>0</v>
      </c>
      <c r="G11" s="135">
        <f t="shared" si="3"/>
        <v>0</v>
      </c>
      <c r="H11" s="135">
        <f t="shared" si="3"/>
        <v>0</v>
      </c>
      <c r="I11" s="135">
        <f t="shared" si="3"/>
        <v>0</v>
      </c>
      <c r="J11" s="135">
        <f t="shared" si="3"/>
        <v>0</v>
      </c>
      <c r="K11" s="135">
        <f t="shared" si="3"/>
        <v>0</v>
      </c>
      <c r="L11" s="135">
        <f t="shared" si="3"/>
        <v>0</v>
      </c>
      <c r="M11" s="135">
        <f t="shared" si="3"/>
        <v>0</v>
      </c>
      <c r="N11" s="135">
        <f t="shared" si="3"/>
        <v>0</v>
      </c>
      <c r="O11" s="135">
        <f t="shared" si="3"/>
        <v>0</v>
      </c>
      <c r="R11" s="421"/>
    </row>
    <row r="12" spans="2:18" s="4" customFormat="1" ht="11.25" x14ac:dyDescent="0.2">
      <c r="B12" s="249" t="s">
        <v>173</v>
      </c>
      <c r="C12" s="133">
        <f>SUM(D12:O12)</f>
        <v>0</v>
      </c>
      <c r="D12" s="102">
        <v>0</v>
      </c>
      <c r="E12" s="102">
        <f>D12</f>
        <v>0</v>
      </c>
      <c r="F12" s="102">
        <f t="shared" ref="F12:O12" si="4">E12</f>
        <v>0</v>
      </c>
      <c r="G12" s="102">
        <f t="shared" si="4"/>
        <v>0</v>
      </c>
      <c r="H12" s="102">
        <f t="shared" si="4"/>
        <v>0</v>
      </c>
      <c r="I12" s="102">
        <f t="shared" si="4"/>
        <v>0</v>
      </c>
      <c r="J12" s="102">
        <f t="shared" si="4"/>
        <v>0</v>
      </c>
      <c r="K12" s="102">
        <f t="shared" si="4"/>
        <v>0</v>
      </c>
      <c r="L12" s="102">
        <f t="shared" si="4"/>
        <v>0</v>
      </c>
      <c r="M12" s="102">
        <f t="shared" si="4"/>
        <v>0</v>
      </c>
      <c r="N12" s="102">
        <f t="shared" si="4"/>
        <v>0</v>
      </c>
      <c r="O12" s="102">
        <f t="shared" si="4"/>
        <v>0</v>
      </c>
      <c r="R12" s="421"/>
    </row>
    <row r="13" spans="2:18" s="4" customFormat="1" ht="11.25" x14ac:dyDescent="0.2">
      <c r="B13" s="250" t="s">
        <v>172</v>
      </c>
      <c r="C13" s="251">
        <f>SUM(D13:O13)</f>
        <v>0</v>
      </c>
      <c r="D13" s="252">
        <v>0</v>
      </c>
      <c r="E13" s="252">
        <f>D13</f>
        <v>0</v>
      </c>
      <c r="F13" s="252">
        <f t="shared" ref="F13:O13" si="5">E13</f>
        <v>0</v>
      </c>
      <c r="G13" s="252">
        <f t="shared" si="5"/>
        <v>0</v>
      </c>
      <c r="H13" s="252">
        <f t="shared" si="5"/>
        <v>0</v>
      </c>
      <c r="I13" s="252">
        <f t="shared" si="5"/>
        <v>0</v>
      </c>
      <c r="J13" s="252">
        <f t="shared" si="5"/>
        <v>0</v>
      </c>
      <c r="K13" s="252">
        <f t="shared" si="5"/>
        <v>0</v>
      </c>
      <c r="L13" s="252">
        <f t="shared" si="5"/>
        <v>0</v>
      </c>
      <c r="M13" s="252">
        <f t="shared" si="5"/>
        <v>0</v>
      </c>
      <c r="N13" s="252">
        <f t="shared" si="5"/>
        <v>0</v>
      </c>
      <c r="O13" s="252">
        <f t="shared" si="5"/>
        <v>0</v>
      </c>
      <c r="R13" s="421"/>
    </row>
    <row r="14" spans="2:18" s="4" customFormat="1" ht="11.25" x14ac:dyDescent="0.2">
      <c r="B14" s="134" t="s">
        <v>61</v>
      </c>
      <c r="C14" s="135">
        <f>C11-C12</f>
        <v>0</v>
      </c>
      <c r="D14" s="136">
        <f>D11-D12</f>
        <v>0</v>
      </c>
      <c r="E14" s="136">
        <f>E11-E12</f>
        <v>0</v>
      </c>
      <c r="F14" s="136">
        <f t="shared" ref="F14:O14" si="6">F11-F12</f>
        <v>0</v>
      </c>
      <c r="G14" s="136">
        <f t="shared" si="6"/>
        <v>0</v>
      </c>
      <c r="H14" s="136">
        <f t="shared" si="6"/>
        <v>0</v>
      </c>
      <c r="I14" s="136">
        <f t="shared" si="6"/>
        <v>0</v>
      </c>
      <c r="J14" s="136">
        <f t="shared" si="6"/>
        <v>0</v>
      </c>
      <c r="K14" s="136">
        <f t="shared" si="6"/>
        <v>0</v>
      </c>
      <c r="L14" s="136">
        <f t="shared" si="6"/>
        <v>0</v>
      </c>
      <c r="M14" s="136">
        <f t="shared" si="6"/>
        <v>0</v>
      </c>
      <c r="N14" s="136">
        <f t="shared" si="6"/>
        <v>0</v>
      </c>
      <c r="O14" s="136">
        <f t="shared" si="6"/>
        <v>0</v>
      </c>
      <c r="R14" s="421"/>
    </row>
    <row r="15" spans="2:18" s="4" customFormat="1" ht="11.25" x14ac:dyDescent="0.2">
      <c r="B15" s="156"/>
      <c r="C15" s="302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R15" s="421"/>
    </row>
    <row r="16" spans="2:18" s="4" customFormat="1" ht="11.25" x14ac:dyDescent="0.2">
      <c r="B16" s="137" t="s">
        <v>40</v>
      </c>
      <c r="C16" s="304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R16" s="421"/>
    </row>
    <row r="17" spans="2:18" s="4" customFormat="1" ht="11.25" x14ac:dyDescent="0.2">
      <c r="B17" s="138" t="s">
        <v>72</v>
      </c>
      <c r="C17" s="139">
        <f>SUM(D17:O17)</f>
        <v>0</v>
      </c>
      <c r="D17" s="102">
        <v>0</v>
      </c>
      <c r="E17" s="102">
        <f>D17</f>
        <v>0</v>
      </c>
      <c r="F17" s="102">
        <f t="shared" ref="F17:O17" si="7">E17</f>
        <v>0</v>
      </c>
      <c r="G17" s="102">
        <f t="shared" si="7"/>
        <v>0</v>
      </c>
      <c r="H17" s="102">
        <f t="shared" si="7"/>
        <v>0</v>
      </c>
      <c r="I17" s="102">
        <f t="shared" si="7"/>
        <v>0</v>
      </c>
      <c r="J17" s="102">
        <f t="shared" si="7"/>
        <v>0</v>
      </c>
      <c r="K17" s="102">
        <f t="shared" si="7"/>
        <v>0</v>
      </c>
      <c r="L17" s="102">
        <f t="shared" si="7"/>
        <v>0</v>
      </c>
      <c r="M17" s="102">
        <f t="shared" si="7"/>
        <v>0</v>
      </c>
      <c r="N17" s="102">
        <f t="shared" si="7"/>
        <v>0</v>
      </c>
      <c r="O17" s="102">
        <f t="shared" si="7"/>
        <v>0</v>
      </c>
      <c r="R17" s="421"/>
    </row>
    <row r="18" spans="2:18" s="4" customFormat="1" ht="11.25" x14ac:dyDescent="0.2">
      <c r="B18" s="138" t="s">
        <v>70</v>
      </c>
      <c r="C18" s="139">
        <f>SUM(D18:O18)</f>
        <v>0</v>
      </c>
      <c r="D18" s="102">
        <v>0</v>
      </c>
      <c r="E18" s="102">
        <f>D18</f>
        <v>0</v>
      </c>
      <c r="F18" s="102">
        <f t="shared" ref="F18:O18" si="8">E18</f>
        <v>0</v>
      </c>
      <c r="G18" s="102">
        <f t="shared" si="8"/>
        <v>0</v>
      </c>
      <c r="H18" s="102">
        <f t="shared" si="8"/>
        <v>0</v>
      </c>
      <c r="I18" s="102">
        <f t="shared" si="8"/>
        <v>0</v>
      </c>
      <c r="J18" s="102">
        <f t="shared" si="8"/>
        <v>0</v>
      </c>
      <c r="K18" s="102">
        <f t="shared" si="8"/>
        <v>0</v>
      </c>
      <c r="L18" s="102">
        <f t="shared" si="8"/>
        <v>0</v>
      </c>
      <c r="M18" s="102">
        <f t="shared" si="8"/>
        <v>0</v>
      </c>
      <c r="N18" s="102">
        <f t="shared" si="8"/>
        <v>0</v>
      </c>
      <c r="O18" s="102">
        <f t="shared" si="8"/>
        <v>0</v>
      </c>
      <c r="R18" s="421"/>
    </row>
    <row r="19" spans="2:18" s="4" customFormat="1" ht="11.25" x14ac:dyDescent="0.2">
      <c r="B19" s="125"/>
      <c r="C19" s="155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7"/>
      <c r="R19" s="421"/>
    </row>
    <row r="20" spans="2:18" s="4" customFormat="1" ht="11.25" x14ac:dyDescent="0.2">
      <c r="B20" s="134" t="s">
        <v>41</v>
      </c>
      <c r="C20" s="136">
        <f>SUM(D20:O20)</f>
        <v>0</v>
      </c>
      <c r="D20" s="140">
        <f>SUM(D21:D22)</f>
        <v>0</v>
      </c>
      <c r="E20" s="140">
        <f>SUM(E21:E22)</f>
        <v>0</v>
      </c>
      <c r="F20" s="140">
        <f t="shared" ref="F20:O20" si="9">SUM(F21:F22)</f>
        <v>0</v>
      </c>
      <c r="G20" s="140">
        <f t="shared" si="9"/>
        <v>0</v>
      </c>
      <c r="H20" s="140">
        <f t="shared" si="9"/>
        <v>0</v>
      </c>
      <c r="I20" s="140">
        <f t="shared" si="9"/>
        <v>0</v>
      </c>
      <c r="J20" s="140">
        <f t="shared" si="9"/>
        <v>0</v>
      </c>
      <c r="K20" s="140">
        <f t="shared" si="9"/>
        <v>0</v>
      </c>
      <c r="L20" s="140">
        <f t="shared" si="9"/>
        <v>0</v>
      </c>
      <c r="M20" s="140">
        <f t="shared" si="9"/>
        <v>0</v>
      </c>
      <c r="N20" s="140">
        <f t="shared" si="9"/>
        <v>0</v>
      </c>
      <c r="O20" s="140">
        <f t="shared" si="9"/>
        <v>0</v>
      </c>
      <c r="R20" s="421"/>
    </row>
    <row r="21" spans="2:18" s="4" customFormat="1" ht="11.25" x14ac:dyDescent="0.2">
      <c r="B21" s="138" t="s">
        <v>42</v>
      </c>
      <c r="C21" s="139">
        <f>SUM(D21:O21)</f>
        <v>0</v>
      </c>
      <c r="D21" s="102">
        <v>0</v>
      </c>
      <c r="E21" s="102">
        <f>D21</f>
        <v>0</v>
      </c>
      <c r="F21" s="102">
        <f t="shared" ref="F21:O21" si="10">E21</f>
        <v>0</v>
      </c>
      <c r="G21" s="102">
        <f t="shared" si="10"/>
        <v>0</v>
      </c>
      <c r="H21" s="102">
        <f t="shared" si="10"/>
        <v>0</v>
      </c>
      <c r="I21" s="102">
        <f t="shared" si="10"/>
        <v>0</v>
      </c>
      <c r="J21" s="102">
        <f t="shared" si="10"/>
        <v>0</v>
      </c>
      <c r="K21" s="102">
        <f t="shared" si="10"/>
        <v>0</v>
      </c>
      <c r="L21" s="102">
        <f t="shared" si="10"/>
        <v>0</v>
      </c>
      <c r="M21" s="102">
        <f t="shared" si="10"/>
        <v>0</v>
      </c>
      <c r="N21" s="102">
        <f t="shared" si="10"/>
        <v>0</v>
      </c>
      <c r="O21" s="102">
        <f t="shared" si="10"/>
        <v>0</v>
      </c>
      <c r="R21" s="421"/>
    </row>
    <row r="22" spans="2:18" s="4" customFormat="1" ht="11.25" x14ac:dyDescent="0.2">
      <c r="B22" s="138" t="s">
        <v>209</v>
      </c>
      <c r="C22" s="139">
        <f>SUM(D22:O22)</f>
        <v>0</v>
      </c>
      <c r="D22" s="102">
        <v>0</v>
      </c>
      <c r="E22" s="102">
        <f>D22</f>
        <v>0</v>
      </c>
      <c r="F22" s="102">
        <f t="shared" ref="F22:O22" si="11">E22</f>
        <v>0</v>
      </c>
      <c r="G22" s="102">
        <f t="shared" si="11"/>
        <v>0</v>
      </c>
      <c r="H22" s="102">
        <f t="shared" si="11"/>
        <v>0</v>
      </c>
      <c r="I22" s="102">
        <f t="shared" si="11"/>
        <v>0</v>
      </c>
      <c r="J22" s="102">
        <f t="shared" si="11"/>
        <v>0</v>
      </c>
      <c r="K22" s="102">
        <f t="shared" si="11"/>
        <v>0</v>
      </c>
      <c r="L22" s="102">
        <f t="shared" si="11"/>
        <v>0</v>
      </c>
      <c r="M22" s="102">
        <f t="shared" si="11"/>
        <v>0</v>
      </c>
      <c r="N22" s="102">
        <f t="shared" si="11"/>
        <v>0</v>
      </c>
      <c r="O22" s="102">
        <f t="shared" si="11"/>
        <v>0</v>
      </c>
      <c r="R22" s="421"/>
    </row>
    <row r="23" spans="2:18" s="4" customFormat="1" ht="11.25" x14ac:dyDescent="0.2">
      <c r="B23" s="12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7"/>
      <c r="R23" s="421"/>
    </row>
    <row r="24" spans="2:18" s="4" customFormat="1" ht="11.25" x14ac:dyDescent="0.2">
      <c r="B24" s="134" t="s">
        <v>43</v>
      </c>
      <c r="C24" s="136">
        <f t="shared" ref="C24:C29" si="12">SUM(D24:O24)</f>
        <v>0</v>
      </c>
      <c r="D24" s="140">
        <f>SUM(D25:D29)</f>
        <v>0</v>
      </c>
      <c r="E24" s="140">
        <f>SUM(E25:E29)</f>
        <v>0</v>
      </c>
      <c r="F24" s="140">
        <f t="shared" ref="F24:O24" si="13">SUM(F25:F29)</f>
        <v>0</v>
      </c>
      <c r="G24" s="140">
        <f t="shared" si="13"/>
        <v>0</v>
      </c>
      <c r="H24" s="140">
        <f t="shared" si="13"/>
        <v>0</v>
      </c>
      <c r="I24" s="140">
        <f t="shared" si="13"/>
        <v>0</v>
      </c>
      <c r="J24" s="140">
        <f t="shared" si="13"/>
        <v>0</v>
      </c>
      <c r="K24" s="140">
        <f t="shared" si="13"/>
        <v>0</v>
      </c>
      <c r="L24" s="140">
        <f t="shared" si="13"/>
        <v>0</v>
      </c>
      <c r="M24" s="140">
        <f t="shared" si="13"/>
        <v>0</v>
      </c>
      <c r="N24" s="140">
        <f t="shared" si="13"/>
        <v>0</v>
      </c>
      <c r="O24" s="140">
        <f t="shared" si="13"/>
        <v>0</v>
      </c>
      <c r="R24" s="421"/>
    </row>
    <row r="25" spans="2:18" s="4" customFormat="1" ht="11.25" x14ac:dyDescent="0.2">
      <c r="B25" s="138" t="s">
        <v>44</v>
      </c>
      <c r="C25" s="139">
        <f t="shared" si="12"/>
        <v>0</v>
      </c>
      <c r="D25" s="102">
        <v>0</v>
      </c>
      <c r="E25" s="102">
        <f>D25</f>
        <v>0</v>
      </c>
      <c r="F25" s="102">
        <f t="shared" ref="F25:O25" si="14">E25</f>
        <v>0</v>
      </c>
      <c r="G25" s="102">
        <f t="shared" si="14"/>
        <v>0</v>
      </c>
      <c r="H25" s="102">
        <f t="shared" si="14"/>
        <v>0</v>
      </c>
      <c r="I25" s="102">
        <f t="shared" si="14"/>
        <v>0</v>
      </c>
      <c r="J25" s="102">
        <f t="shared" si="14"/>
        <v>0</v>
      </c>
      <c r="K25" s="102">
        <f t="shared" si="14"/>
        <v>0</v>
      </c>
      <c r="L25" s="102">
        <f t="shared" si="14"/>
        <v>0</v>
      </c>
      <c r="M25" s="102">
        <f t="shared" si="14"/>
        <v>0</v>
      </c>
      <c r="N25" s="102">
        <f t="shared" si="14"/>
        <v>0</v>
      </c>
      <c r="O25" s="102">
        <f t="shared" si="14"/>
        <v>0</v>
      </c>
      <c r="R25" s="421"/>
    </row>
    <row r="26" spans="2:18" s="4" customFormat="1" ht="11.25" x14ac:dyDescent="0.2">
      <c r="B26" s="138" t="s">
        <v>45</v>
      </c>
      <c r="C26" s="139">
        <f t="shared" si="12"/>
        <v>0</v>
      </c>
      <c r="D26" s="102">
        <v>0</v>
      </c>
      <c r="E26" s="102">
        <f>D26</f>
        <v>0</v>
      </c>
      <c r="F26" s="102">
        <f t="shared" ref="F26:O26" si="15">E26</f>
        <v>0</v>
      </c>
      <c r="G26" s="102">
        <f t="shared" si="15"/>
        <v>0</v>
      </c>
      <c r="H26" s="102">
        <f t="shared" si="15"/>
        <v>0</v>
      </c>
      <c r="I26" s="102">
        <f t="shared" si="15"/>
        <v>0</v>
      </c>
      <c r="J26" s="102">
        <f t="shared" si="15"/>
        <v>0</v>
      </c>
      <c r="K26" s="102">
        <f t="shared" si="15"/>
        <v>0</v>
      </c>
      <c r="L26" s="102">
        <f t="shared" si="15"/>
        <v>0</v>
      </c>
      <c r="M26" s="102">
        <f t="shared" si="15"/>
        <v>0</v>
      </c>
      <c r="N26" s="102">
        <f t="shared" si="15"/>
        <v>0</v>
      </c>
      <c r="O26" s="102">
        <f t="shared" si="15"/>
        <v>0</v>
      </c>
      <c r="R26" s="421"/>
    </row>
    <row r="27" spans="2:18" s="4" customFormat="1" ht="11.25" x14ac:dyDescent="0.2">
      <c r="B27" s="138" t="s">
        <v>46</v>
      </c>
      <c r="C27" s="139">
        <f t="shared" si="12"/>
        <v>0</v>
      </c>
      <c r="D27" s="102">
        <v>0</v>
      </c>
      <c r="E27" s="102">
        <f>D27</f>
        <v>0</v>
      </c>
      <c r="F27" s="102">
        <f t="shared" ref="F27:O27" si="16">E27</f>
        <v>0</v>
      </c>
      <c r="G27" s="102">
        <f t="shared" si="16"/>
        <v>0</v>
      </c>
      <c r="H27" s="102">
        <f t="shared" si="16"/>
        <v>0</v>
      </c>
      <c r="I27" s="102">
        <f t="shared" si="16"/>
        <v>0</v>
      </c>
      <c r="J27" s="102">
        <f t="shared" si="16"/>
        <v>0</v>
      </c>
      <c r="K27" s="102">
        <f t="shared" si="16"/>
        <v>0</v>
      </c>
      <c r="L27" s="102">
        <f t="shared" si="16"/>
        <v>0</v>
      </c>
      <c r="M27" s="102">
        <f t="shared" si="16"/>
        <v>0</v>
      </c>
      <c r="N27" s="102">
        <f t="shared" si="16"/>
        <v>0</v>
      </c>
      <c r="O27" s="102">
        <f t="shared" si="16"/>
        <v>0</v>
      </c>
      <c r="R27" s="421"/>
    </row>
    <row r="28" spans="2:18" s="4" customFormat="1" ht="11.25" x14ac:dyDescent="0.2">
      <c r="B28" s="138" t="s">
        <v>67</v>
      </c>
      <c r="C28" s="139">
        <f t="shared" si="12"/>
        <v>0</v>
      </c>
      <c r="D28" s="102">
        <v>0</v>
      </c>
      <c r="E28" s="102">
        <f>D28</f>
        <v>0</v>
      </c>
      <c r="F28" s="102">
        <f t="shared" ref="F28:O28" si="17">E28</f>
        <v>0</v>
      </c>
      <c r="G28" s="102">
        <f t="shared" si="17"/>
        <v>0</v>
      </c>
      <c r="H28" s="102">
        <f t="shared" si="17"/>
        <v>0</v>
      </c>
      <c r="I28" s="102">
        <f t="shared" si="17"/>
        <v>0</v>
      </c>
      <c r="J28" s="102">
        <f t="shared" si="17"/>
        <v>0</v>
      </c>
      <c r="K28" s="102">
        <f t="shared" si="17"/>
        <v>0</v>
      </c>
      <c r="L28" s="102">
        <f t="shared" si="17"/>
        <v>0</v>
      </c>
      <c r="M28" s="102">
        <f t="shared" si="17"/>
        <v>0</v>
      </c>
      <c r="N28" s="102">
        <f t="shared" si="17"/>
        <v>0</v>
      </c>
      <c r="O28" s="102">
        <f t="shared" si="17"/>
        <v>0</v>
      </c>
      <c r="R28" s="421"/>
    </row>
    <row r="29" spans="2:18" s="4" customFormat="1" ht="11.25" x14ac:dyDescent="0.2">
      <c r="B29" s="138" t="s">
        <v>68</v>
      </c>
      <c r="C29" s="139">
        <f t="shared" si="12"/>
        <v>0</v>
      </c>
      <c r="D29" s="102">
        <v>0</v>
      </c>
      <c r="E29" s="102">
        <f>D29</f>
        <v>0</v>
      </c>
      <c r="F29" s="102">
        <f t="shared" ref="F29:O29" si="18">E29</f>
        <v>0</v>
      </c>
      <c r="G29" s="102">
        <f t="shared" si="18"/>
        <v>0</v>
      </c>
      <c r="H29" s="102">
        <f t="shared" si="18"/>
        <v>0</v>
      </c>
      <c r="I29" s="102">
        <f t="shared" si="18"/>
        <v>0</v>
      </c>
      <c r="J29" s="102">
        <f t="shared" si="18"/>
        <v>0</v>
      </c>
      <c r="K29" s="102">
        <f t="shared" si="18"/>
        <v>0</v>
      </c>
      <c r="L29" s="102">
        <f t="shared" si="18"/>
        <v>0</v>
      </c>
      <c r="M29" s="102">
        <f t="shared" si="18"/>
        <v>0</v>
      </c>
      <c r="N29" s="102">
        <f t="shared" si="18"/>
        <v>0</v>
      </c>
      <c r="O29" s="102">
        <f t="shared" si="18"/>
        <v>0</v>
      </c>
      <c r="R29" s="421"/>
    </row>
    <row r="30" spans="2:18" s="4" customFormat="1" ht="11.25" x14ac:dyDescent="0.2">
      <c r="B30" s="12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7"/>
      <c r="R30" s="421"/>
    </row>
    <row r="31" spans="2:18" s="4" customFormat="1" ht="11.25" x14ac:dyDescent="0.2">
      <c r="B31" s="134" t="s">
        <v>49</v>
      </c>
      <c r="C31" s="136">
        <f>SUM(D31:O31)</f>
        <v>0</v>
      </c>
      <c r="D31" s="140">
        <f>SUM(D32:D34)</f>
        <v>0</v>
      </c>
      <c r="E31" s="140">
        <f>SUM(E32:E34)</f>
        <v>0</v>
      </c>
      <c r="F31" s="140">
        <f t="shared" ref="F31:O31" si="19">SUM(F32:F34)</f>
        <v>0</v>
      </c>
      <c r="G31" s="140">
        <f t="shared" si="19"/>
        <v>0</v>
      </c>
      <c r="H31" s="140">
        <f t="shared" si="19"/>
        <v>0</v>
      </c>
      <c r="I31" s="140">
        <f t="shared" si="19"/>
        <v>0</v>
      </c>
      <c r="J31" s="140">
        <f t="shared" si="19"/>
        <v>0</v>
      </c>
      <c r="K31" s="140">
        <f t="shared" si="19"/>
        <v>0</v>
      </c>
      <c r="L31" s="140">
        <f t="shared" si="19"/>
        <v>0</v>
      </c>
      <c r="M31" s="140">
        <f t="shared" si="19"/>
        <v>0</v>
      </c>
      <c r="N31" s="140">
        <f t="shared" si="19"/>
        <v>0</v>
      </c>
      <c r="O31" s="140">
        <f t="shared" si="19"/>
        <v>0</v>
      </c>
      <c r="R31" s="421"/>
    </row>
    <row r="32" spans="2:18" s="4" customFormat="1" ht="11.25" x14ac:dyDescent="0.2">
      <c r="B32" s="138" t="s">
        <v>182</v>
      </c>
      <c r="C32" s="139">
        <f>SUM(D32:O32)</f>
        <v>0</v>
      </c>
      <c r="D32" s="102">
        <v>0</v>
      </c>
      <c r="E32" s="102">
        <f>D32</f>
        <v>0</v>
      </c>
      <c r="F32" s="102">
        <f t="shared" ref="F32:O32" si="20">E32</f>
        <v>0</v>
      </c>
      <c r="G32" s="102">
        <f t="shared" si="20"/>
        <v>0</v>
      </c>
      <c r="H32" s="102">
        <f t="shared" si="20"/>
        <v>0</v>
      </c>
      <c r="I32" s="102">
        <f t="shared" si="20"/>
        <v>0</v>
      </c>
      <c r="J32" s="102">
        <f t="shared" si="20"/>
        <v>0</v>
      </c>
      <c r="K32" s="102">
        <f t="shared" si="20"/>
        <v>0</v>
      </c>
      <c r="L32" s="102">
        <f t="shared" si="20"/>
        <v>0</v>
      </c>
      <c r="M32" s="102">
        <f t="shared" si="20"/>
        <v>0</v>
      </c>
      <c r="N32" s="102">
        <f t="shared" si="20"/>
        <v>0</v>
      </c>
      <c r="O32" s="102">
        <f t="shared" si="20"/>
        <v>0</v>
      </c>
      <c r="R32" s="421"/>
    </row>
    <row r="33" spans="2:18" s="4" customFormat="1" ht="11.25" x14ac:dyDescent="0.2">
      <c r="B33" s="138" t="s">
        <v>50</v>
      </c>
      <c r="C33" s="139">
        <f>SUM(D33:O33)</f>
        <v>0</v>
      </c>
      <c r="D33" s="102">
        <v>0</v>
      </c>
      <c r="E33" s="102">
        <f>D33</f>
        <v>0</v>
      </c>
      <c r="F33" s="102">
        <f t="shared" ref="F33:O33" si="21">E33</f>
        <v>0</v>
      </c>
      <c r="G33" s="102">
        <f t="shared" si="21"/>
        <v>0</v>
      </c>
      <c r="H33" s="102">
        <f t="shared" si="21"/>
        <v>0</v>
      </c>
      <c r="I33" s="102">
        <f t="shared" si="21"/>
        <v>0</v>
      </c>
      <c r="J33" s="102">
        <f t="shared" si="21"/>
        <v>0</v>
      </c>
      <c r="K33" s="102">
        <f t="shared" si="21"/>
        <v>0</v>
      </c>
      <c r="L33" s="102">
        <f t="shared" si="21"/>
        <v>0</v>
      </c>
      <c r="M33" s="102">
        <f t="shared" si="21"/>
        <v>0</v>
      </c>
      <c r="N33" s="102">
        <f t="shared" si="21"/>
        <v>0</v>
      </c>
      <c r="O33" s="102">
        <f t="shared" si="21"/>
        <v>0</v>
      </c>
      <c r="R33" s="421"/>
    </row>
    <row r="34" spans="2:18" s="4" customFormat="1" ht="11.25" x14ac:dyDescent="0.2">
      <c r="B34" s="138" t="s">
        <v>51</v>
      </c>
      <c r="C34" s="139">
        <f>SUM(D34:O34)</f>
        <v>0</v>
      </c>
      <c r="D34" s="102">
        <v>0</v>
      </c>
      <c r="E34" s="102">
        <f>D34</f>
        <v>0</v>
      </c>
      <c r="F34" s="102">
        <f t="shared" ref="F34:O34" si="22">E34</f>
        <v>0</v>
      </c>
      <c r="G34" s="102">
        <f t="shared" si="22"/>
        <v>0</v>
      </c>
      <c r="H34" s="102">
        <f t="shared" si="22"/>
        <v>0</v>
      </c>
      <c r="I34" s="102">
        <f t="shared" si="22"/>
        <v>0</v>
      </c>
      <c r="J34" s="102">
        <f t="shared" si="22"/>
        <v>0</v>
      </c>
      <c r="K34" s="102">
        <f t="shared" si="22"/>
        <v>0</v>
      </c>
      <c r="L34" s="102">
        <f t="shared" si="22"/>
        <v>0</v>
      </c>
      <c r="M34" s="102">
        <f t="shared" si="22"/>
        <v>0</v>
      </c>
      <c r="N34" s="102">
        <f t="shared" si="22"/>
        <v>0</v>
      </c>
      <c r="O34" s="102">
        <f t="shared" si="22"/>
        <v>0</v>
      </c>
      <c r="R34" s="421"/>
    </row>
    <row r="35" spans="2:18" s="4" customFormat="1" ht="11.25" x14ac:dyDescent="0.2">
      <c r="B35" s="12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7"/>
      <c r="R35" s="421"/>
    </row>
    <row r="36" spans="2:18" s="4" customFormat="1" ht="11.25" x14ac:dyDescent="0.2">
      <c r="B36" s="134" t="s">
        <v>52</v>
      </c>
      <c r="C36" s="136">
        <f>SUM(D36:O36)</f>
        <v>0</v>
      </c>
      <c r="D36" s="140">
        <f>SUM(D37:D39)</f>
        <v>0</v>
      </c>
      <c r="E36" s="140">
        <f>SUM(E37:E39)</f>
        <v>0</v>
      </c>
      <c r="F36" s="140">
        <f t="shared" ref="F36:O36" si="23">SUM(F37:F39)</f>
        <v>0</v>
      </c>
      <c r="G36" s="140">
        <f t="shared" si="23"/>
        <v>0</v>
      </c>
      <c r="H36" s="140">
        <f t="shared" si="23"/>
        <v>0</v>
      </c>
      <c r="I36" s="140">
        <f t="shared" si="23"/>
        <v>0</v>
      </c>
      <c r="J36" s="140">
        <f t="shared" si="23"/>
        <v>0</v>
      </c>
      <c r="K36" s="140">
        <f t="shared" si="23"/>
        <v>0</v>
      </c>
      <c r="L36" s="140">
        <f t="shared" si="23"/>
        <v>0</v>
      </c>
      <c r="M36" s="140">
        <f t="shared" si="23"/>
        <v>0</v>
      </c>
      <c r="N36" s="140">
        <f t="shared" si="23"/>
        <v>0</v>
      </c>
      <c r="O36" s="140">
        <f t="shared" si="23"/>
        <v>0</v>
      </c>
      <c r="R36" s="421"/>
    </row>
    <row r="37" spans="2:18" s="4" customFormat="1" ht="11.25" x14ac:dyDescent="0.2">
      <c r="B37" s="138" t="s">
        <v>29</v>
      </c>
      <c r="C37" s="139">
        <f>SUM(D37:O37)</f>
        <v>0</v>
      </c>
      <c r="D37" s="102">
        <v>0</v>
      </c>
      <c r="E37" s="102">
        <f>D37</f>
        <v>0</v>
      </c>
      <c r="F37" s="102">
        <f t="shared" ref="F37:O37" si="24">E37</f>
        <v>0</v>
      </c>
      <c r="G37" s="102">
        <f t="shared" si="24"/>
        <v>0</v>
      </c>
      <c r="H37" s="102">
        <f t="shared" si="24"/>
        <v>0</v>
      </c>
      <c r="I37" s="102">
        <f t="shared" si="24"/>
        <v>0</v>
      </c>
      <c r="J37" s="102">
        <f t="shared" si="24"/>
        <v>0</v>
      </c>
      <c r="K37" s="102">
        <f t="shared" si="24"/>
        <v>0</v>
      </c>
      <c r="L37" s="102">
        <f t="shared" si="24"/>
        <v>0</v>
      </c>
      <c r="M37" s="102">
        <f t="shared" si="24"/>
        <v>0</v>
      </c>
      <c r="N37" s="102">
        <f t="shared" si="24"/>
        <v>0</v>
      </c>
      <c r="O37" s="102">
        <f t="shared" si="24"/>
        <v>0</v>
      </c>
      <c r="R37" s="421"/>
    </row>
    <row r="38" spans="2:18" s="4" customFormat="1" ht="11.25" x14ac:dyDescent="0.2">
      <c r="B38" s="138" t="s">
        <v>181</v>
      </c>
      <c r="C38" s="139">
        <f>SUM(D38:O38)</f>
        <v>0</v>
      </c>
      <c r="D38" s="102">
        <v>0</v>
      </c>
      <c r="E38" s="102">
        <f>D38</f>
        <v>0</v>
      </c>
      <c r="F38" s="102">
        <f t="shared" ref="F38:O38" si="25">E38</f>
        <v>0</v>
      </c>
      <c r="G38" s="102">
        <f t="shared" si="25"/>
        <v>0</v>
      </c>
      <c r="H38" s="102">
        <f t="shared" si="25"/>
        <v>0</v>
      </c>
      <c r="I38" s="102">
        <f t="shared" si="25"/>
        <v>0</v>
      </c>
      <c r="J38" s="102">
        <f t="shared" si="25"/>
        <v>0</v>
      </c>
      <c r="K38" s="102">
        <f t="shared" si="25"/>
        <v>0</v>
      </c>
      <c r="L38" s="102">
        <f t="shared" si="25"/>
        <v>0</v>
      </c>
      <c r="M38" s="102">
        <f t="shared" si="25"/>
        <v>0</v>
      </c>
      <c r="N38" s="102">
        <f t="shared" si="25"/>
        <v>0</v>
      </c>
      <c r="O38" s="102">
        <f t="shared" si="25"/>
        <v>0</v>
      </c>
      <c r="R38" s="421"/>
    </row>
    <row r="39" spans="2:18" s="4" customFormat="1" ht="11.25" x14ac:dyDescent="0.2">
      <c r="B39" s="138" t="s">
        <v>54</v>
      </c>
      <c r="C39" s="139">
        <f>SUM(D39:O39)</f>
        <v>0</v>
      </c>
      <c r="D39" s="102">
        <v>0</v>
      </c>
      <c r="E39" s="102">
        <f>D39</f>
        <v>0</v>
      </c>
      <c r="F39" s="102">
        <f t="shared" ref="F39:O39" si="26">E39</f>
        <v>0</v>
      </c>
      <c r="G39" s="102">
        <f t="shared" si="26"/>
        <v>0</v>
      </c>
      <c r="H39" s="102">
        <f t="shared" si="26"/>
        <v>0</v>
      </c>
      <c r="I39" s="102">
        <f t="shared" si="26"/>
        <v>0</v>
      </c>
      <c r="J39" s="102">
        <f t="shared" si="26"/>
        <v>0</v>
      </c>
      <c r="K39" s="102">
        <f t="shared" si="26"/>
        <v>0</v>
      </c>
      <c r="L39" s="102">
        <f t="shared" si="26"/>
        <v>0</v>
      </c>
      <c r="M39" s="102">
        <f t="shared" si="26"/>
        <v>0</v>
      </c>
      <c r="N39" s="102">
        <f t="shared" si="26"/>
        <v>0</v>
      </c>
      <c r="O39" s="102">
        <f t="shared" si="26"/>
        <v>0</v>
      </c>
      <c r="R39" s="421"/>
    </row>
    <row r="40" spans="2:18" s="4" customFormat="1" ht="11.25" x14ac:dyDescent="0.2">
      <c r="B40" s="12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7"/>
      <c r="R40" s="421"/>
    </row>
    <row r="41" spans="2:18" s="4" customFormat="1" ht="11.25" x14ac:dyDescent="0.2">
      <c r="B41" s="138" t="s">
        <v>4</v>
      </c>
      <c r="C41" s="139">
        <f t="shared" ref="C41:C47" si="27">SUM(D41:O41)</f>
        <v>0</v>
      </c>
      <c r="D41" s="102">
        <v>0</v>
      </c>
      <c r="E41" s="102">
        <f>D41</f>
        <v>0</v>
      </c>
      <c r="F41" s="102">
        <f t="shared" ref="F41:O41" si="28">E41</f>
        <v>0</v>
      </c>
      <c r="G41" s="102">
        <f t="shared" si="28"/>
        <v>0</v>
      </c>
      <c r="H41" s="102">
        <f t="shared" si="28"/>
        <v>0</v>
      </c>
      <c r="I41" s="102">
        <f t="shared" si="28"/>
        <v>0</v>
      </c>
      <c r="J41" s="102">
        <f t="shared" si="28"/>
        <v>0</v>
      </c>
      <c r="K41" s="102">
        <f t="shared" si="28"/>
        <v>0</v>
      </c>
      <c r="L41" s="102">
        <f t="shared" si="28"/>
        <v>0</v>
      </c>
      <c r="M41" s="102">
        <f t="shared" si="28"/>
        <v>0</v>
      </c>
      <c r="N41" s="102">
        <f t="shared" si="28"/>
        <v>0</v>
      </c>
      <c r="O41" s="102">
        <f t="shared" si="28"/>
        <v>0</v>
      </c>
      <c r="R41" s="421"/>
    </row>
    <row r="42" spans="2:18" s="4" customFormat="1" ht="11.25" x14ac:dyDescent="0.2">
      <c r="B42" s="138" t="s">
        <v>56</v>
      </c>
      <c r="C42" s="139">
        <f t="shared" si="27"/>
        <v>0</v>
      </c>
      <c r="D42" s="102">
        <v>0</v>
      </c>
      <c r="E42" s="102">
        <f>D42</f>
        <v>0</v>
      </c>
      <c r="F42" s="102">
        <f t="shared" ref="F42:O42" si="29">E42</f>
        <v>0</v>
      </c>
      <c r="G42" s="102">
        <f t="shared" si="29"/>
        <v>0</v>
      </c>
      <c r="H42" s="102">
        <f t="shared" si="29"/>
        <v>0</v>
      </c>
      <c r="I42" s="102">
        <f t="shared" si="29"/>
        <v>0</v>
      </c>
      <c r="J42" s="102">
        <f t="shared" si="29"/>
        <v>0</v>
      </c>
      <c r="K42" s="102">
        <f t="shared" si="29"/>
        <v>0</v>
      </c>
      <c r="L42" s="102">
        <f t="shared" si="29"/>
        <v>0</v>
      </c>
      <c r="M42" s="102">
        <f t="shared" si="29"/>
        <v>0</v>
      </c>
      <c r="N42" s="102">
        <f t="shared" si="29"/>
        <v>0</v>
      </c>
      <c r="O42" s="102">
        <f t="shared" si="29"/>
        <v>0</v>
      </c>
      <c r="R42" s="421"/>
    </row>
    <row r="43" spans="2:18" s="4" customFormat="1" ht="11.25" x14ac:dyDescent="0.2">
      <c r="B43" s="138" t="s">
        <v>183</v>
      </c>
      <c r="C43" s="139">
        <f t="shared" si="27"/>
        <v>0</v>
      </c>
      <c r="D43" s="102">
        <v>0</v>
      </c>
      <c r="E43" s="102">
        <f>D43</f>
        <v>0</v>
      </c>
      <c r="F43" s="102">
        <f t="shared" ref="F43:O43" si="30">E43</f>
        <v>0</v>
      </c>
      <c r="G43" s="102">
        <f t="shared" si="30"/>
        <v>0</v>
      </c>
      <c r="H43" s="102">
        <f t="shared" si="30"/>
        <v>0</v>
      </c>
      <c r="I43" s="102">
        <f t="shared" si="30"/>
        <v>0</v>
      </c>
      <c r="J43" s="102">
        <f t="shared" si="30"/>
        <v>0</v>
      </c>
      <c r="K43" s="102">
        <f t="shared" si="30"/>
        <v>0</v>
      </c>
      <c r="L43" s="102">
        <f t="shared" si="30"/>
        <v>0</v>
      </c>
      <c r="M43" s="102">
        <f t="shared" si="30"/>
        <v>0</v>
      </c>
      <c r="N43" s="102">
        <f t="shared" si="30"/>
        <v>0</v>
      </c>
      <c r="O43" s="102">
        <f t="shared" si="30"/>
        <v>0</v>
      </c>
      <c r="R43" s="421"/>
    </row>
    <row r="44" spans="2:18" s="4" customFormat="1" ht="11.25" x14ac:dyDescent="0.2">
      <c r="B44" s="138" t="s">
        <v>57</v>
      </c>
      <c r="C44" s="139">
        <f t="shared" si="27"/>
        <v>0</v>
      </c>
      <c r="D44" s="102">
        <v>0</v>
      </c>
      <c r="E44" s="102">
        <f>D44</f>
        <v>0</v>
      </c>
      <c r="F44" s="102">
        <f t="shared" ref="F44:O44" si="31">E44</f>
        <v>0</v>
      </c>
      <c r="G44" s="102">
        <f t="shared" si="31"/>
        <v>0</v>
      </c>
      <c r="H44" s="102">
        <f t="shared" si="31"/>
        <v>0</v>
      </c>
      <c r="I44" s="102">
        <f t="shared" si="31"/>
        <v>0</v>
      </c>
      <c r="J44" s="102">
        <f t="shared" si="31"/>
        <v>0</v>
      </c>
      <c r="K44" s="102">
        <f t="shared" si="31"/>
        <v>0</v>
      </c>
      <c r="L44" s="102">
        <f t="shared" si="31"/>
        <v>0</v>
      </c>
      <c r="M44" s="102">
        <f t="shared" si="31"/>
        <v>0</v>
      </c>
      <c r="N44" s="102">
        <f t="shared" si="31"/>
        <v>0</v>
      </c>
      <c r="O44" s="102">
        <f t="shared" si="31"/>
        <v>0</v>
      </c>
      <c r="R44" s="421"/>
    </row>
    <row r="45" spans="2:18" s="4" customFormat="1" ht="11.25" x14ac:dyDescent="0.2">
      <c r="B45" s="138" t="s">
        <v>185</v>
      </c>
      <c r="C45" s="139">
        <f t="shared" si="27"/>
        <v>0</v>
      </c>
      <c r="D45" s="102">
        <v>0</v>
      </c>
      <c r="E45" s="102">
        <f>D45</f>
        <v>0</v>
      </c>
      <c r="F45" s="102">
        <f t="shared" ref="F45:O45" si="32">E45</f>
        <v>0</v>
      </c>
      <c r="G45" s="102">
        <f t="shared" si="32"/>
        <v>0</v>
      </c>
      <c r="H45" s="102">
        <f t="shared" si="32"/>
        <v>0</v>
      </c>
      <c r="I45" s="102">
        <f t="shared" si="32"/>
        <v>0</v>
      </c>
      <c r="J45" s="102">
        <f t="shared" si="32"/>
        <v>0</v>
      </c>
      <c r="K45" s="102">
        <f t="shared" si="32"/>
        <v>0</v>
      </c>
      <c r="L45" s="102">
        <f t="shared" si="32"/>
        <v>0</v>
      </c>
      <c r="M45" s="102">
        <f t="shared" si="32"/>
        <v>0</v>
      </c>
      <c r="N45" s="102">
        <f t="shared" si="32"/>
        <v>0</v>
      </c>
      <c r="O45" s="102">
        <f t="shared" si="32"/>
        <v>0</v>
      </c>
      <c r="R45" s="421"/>
    </row>
    <row r="46" spans="2:18" s="4" customFormat="1" ht="11.25" x14ac:dyDescent="0.2">
      <c r="B46" s="138" t="s">
        <v>63</v>
      </c>
      <c r="C46" s="139">
        <f t="shared" si="27"/>
        <v>0</v>
      </c>
      <c r="D46" s="311">
        <f>IF('Private Ausgaben'!$F$4&lt;12,0,'Kap.bed.- u. Finanz.plan'!$H15)</f>
        <v>0</v>
      </c>
      <c r="E46" s="311">
        <f>IF('Private Ausgaben'!$F$4&lt;11,0,'Kap.bed.- u. Finanz.plan'!$H15)</f>
        <v>0</v>
      </c>
      <c r="F46" s="311">
        <f>IF('Private Ausgaben'!$F$4&lt;10,0,'Kap.bed.- u. Finanz.plan'!$H15)</f>
        <v>0</v>
      </c>
      <c r="G46" s="311">
        <f>IF('Private Ausgaben'!$F$4&lt;9,0,'Kap.bed.- u. Finanz.plan'!$H15)</f>
        <v>0</v>
      </c>
      <c r="H46" s="311">
        <f>IF('Private Ausgaben'!$F$4&lt;8,0,'Kap.bed.- u. Finanz.plan'!$H15)</f>
        <v>0</v>
      </c>
      <c r="I46" s="311">
        <f>IF('Private Ausgaben'!$F$4&lt;7,0,'Kap.bed.- u. Finanz.plan'!$H15)</f>
        <v>0</v>
      </c>
      <c r="J46" s="311">
        <f>IF('Private Ausgaben'!$F$4&lt;6,0,'Kap.bed.- u. Finanz.plan'!$H15)</f>
        <v>0</v>
      </c>
      <c r="K46" s="311">
        <f>IF('Private Ausgaben'!$F$4&lt;5,0,'Kap.bed.- u. Finanz.plan'!$H15)</f>
        <v>0</v>
      </c>
      <c r="L46" s="311">
        <f>IF('Private Ausgaben'!$F$4&lt;4,0,'Kap.bed.- u. Finanz.plan'!$H15)</f>
        <v>0</v>
      </c>
      <c r="M46" s="311">
        <f>IF('Private Ausgaben'!$F$4&lt;3,0,'Kap.bed.- u. Finanz.plan'!$H15)</f>
        <v>0</v>
      </c>
      <c r="N46" s="311">
        <f>IF('Private Ausgaben'!$F$4&lt;2,0,'Kap.bed.- u. Finanz.plan'!$H15)</f>
        <v>0</v>
      </c>
      <c r="O46" s="311">
        <f>IF('Private Ausgaben'!$F$4&lt;1,0,'Kap.bed.- u. Finanz.plan'!$H15)</f>
        <v>0</v>
      </c>
      <c r="R46" s="421"/>
    </row>
    <row r="47" spans="2:18" s="4" customFormat="1" ht="11.25" customHeight="1" x14ac:dyDescent="0.2">
      <c r="B47" s="141" t="s">
        <v>71</v>
      </c>
      <c r="C47" s="139">
        <f t="shared" si="27"/>
        <v>0</v>
      </c>
      <c r="D47" s="102">
        <v>0</v>
      </c>
      <c r="E47" s="102">
        <f>D47</f>
        <v>0</v>
      </c>
      <c r="F47" s="102">
        <f t="shared" ref="F47:O47" si="33">E47</f>
        <v>0</v>
      </c>
      <c r="G47" s="102">
        <f t="shared" si="33"/>
        <v>0</v>
      </c>
      <c r="H47" s="102">
        <f t="shared" si="33"/>
        <v>0</v>
      </c>
      <c r="I47" s="102">
        <f t="shared" si="33"/>
        <v>0</v>
      </c>
      <c r="J47" s="102">
        <f t="shared" si="33"/>
        <v>0</v>
      </c>
      <c r="K47" s="102">
        <f t="shared" si="33"/>
        <v>0</v>
      </c>
      <c r="L47" s="102">
        <f t="shared" si="33"/>
        <v>0</v>
      </c>
      <c r="M47" s="102">
        <f t="shared" si="33"/>
        <v>0</v>
      </c>
      <c r="N47" s="102">
        <f t="shared" si="33"/>
        <v>0</v>
      </c>
      <c r="O47" s="102">
        <f t="shared" si="33"/>
        <v>0</v>
      </c>
      <c r="R47" s="421"/>
    </row>
    <row r="48" spans="2:18" s="4" customFormat="1" x14ac:dyDescent="0.2">
      <c r="B48" s="142" t="s">
        <v>58</v>
      </c>
      <c r="C48" s="143">
        <f t="shared" ref="C48:O48" si="34">SUM(C17:C18,C20,C24,C31,C36,C41:C47)</f>
        <v>0</v>
      </c>
      <c r="D48" s="136">
        <f t="shared" si="34"/>
        <v>0</v>
      </c>
      <c r="E48" s="136">
        <f t="shared" si="34"/>
        <v>0</v>
      </c>
      <c r="F48" s="136">
        <f t="shared" si="34"/>
        <v>0</v>
      </c>
      <c r="G48" s="136">
        <f t="shared" si="34"/>
        <v>0</v>
      </c>
      <c r="H48" s="136">
        <f t="shared" si="34"/>
        <v>0</v>
      </c>
      <c r="I48" s="136">
        <f t="shared" si="34"/>
        <v>0</v>
      </c>
      <c r="J48" s="136">
        <f t="shared" si="34"/>
        <v>0</v>
      </c>
      <c r="K48" s="136">
        <f t="shared" si="34"/>
        <v>0</v>
      </c>
      <c r="L48" s="136">
        <f t="shared" si="34"/>
        <v>0</v>
      </c>
      <c r="M48" s="136">
        <f t="shared" si="34"/>
        <v>0</v>
      </c>
      <c r="N48" s="136">
        <f t="shared" si="34"/>
        <v>0</v>
      </c>
      <c r="O48" s="136">
        <f t="shared" si="34"/>
        <v>0</v>
      </c>
      <c r="R48" s="421"/>
    </row>
    <row r="49" spans="2:24" s="4" customFormat="1" x14ac:dyDescent="0.2">
      <c r="B49" s="157"/>
      <c r="C49" s="158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R49" s="421"/>
    </row>
    <row r="50" spans="2:24" s="4" customFormat="1" ht="25.5" x14ac:dyDescent="0.2">
      <c r="B50" s="144" t="s">
        <v>59</v>
      </c>
      <c r="C50" s="145">
        <f t="shared" ref="C50:O50" si="35">C14-C48</f>
        <v>0</v>
      </c>
      <c r="D50" s="145">
        <f t="shared" si="35"/>
        <v>0</v>
      </c>
      <c r="E50" s="145">
        <f t="shared" si="35"/>
        <v>0</v>
      </c>
      <c r="F50" s="145">
        <f t="shared" si="35"/>
        <v>0</v>
      </c>
      <c r="G50" s="145">
        <f t="shared" si="35"/>
        <v>0</v>
      </c>
      <c r="H50" s="145">
        <f t="shared" si="35"/>
        <v>0</v>
      </c>
      <c r="I50" s="145">
        <f t="shared" si="35"/>
        <v>0</v>
      </c>
      <c r="J50" s="145">
        <f t="shared" si="35"/>
        <v>0</v>
      </c>
      <c r="K50" s="145">
        <f t="shared" si="35"/>
        <v>0</v>
      </c>
      <c r="L50" s="145">
        <f t="shared" si="35"/>
        <v>0</v>
      </c>
      <c r="M50" s="145">
        <f t="shared" si="35"/>
        <v>0</v>
      </c>
      <c r="N50" s="145">
        <f t="shared" si="35"/>
        <v>0</v>
      </c>
      <c r="O50" s="145">
        <f t="shared" si="35"/>
        <v>0</v>
      </c>
      <c r="R50" s="421"/>
    </row>
    <row r="51" spans="2:24" s="4" customFormat="1" x14ac:dyDescent="0.2">
      <c r="B51" s="134" t="s">
        <v>215</v>
      </c>
      <c r="C51" s="146" t="str">
        <f>IF(SUM(D50:O50)&gt;24500,"GewSt fällig!","---")</f>
        <v>---</v>
      </c>
      <c r="D51" s="308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7"/>
      <c r="R51" s="309"/>
    </row>
    <row r="52" spans="2:24" x14ac:dyDescent="0.2">
      <c r="B52" s="147" t="s">
        <v>97</v>
      </c>
      <c r="C52" s="148">
        <f>'Private Ausgaben'!F37</f>
        <v>0</v>
      </c>
      <c r="D52" s="139">
        <f>IF('Private Ausgaben'!$F$4&lt;12,0,'Private Ausgaben'!$F$37/'Private Ausgaben'!$F$4)</f>
        <v>0</v>
      </c>
      <c r="E52" s="139">
        <f>IF('Private Ausgaben'!$F$4&lt;11,0,'Private Ausgaben'!$F$37/'Private Ausgaben'!$F$4)</f>
        <v>0</v>
      </c>
      <c r="F52" s="139">
        <f>IF('Private Ausgaben'!$F$4&lt;10,0,'Private Ausgaben'!$F$37/'Private Ausgaben'!$F$4)</f>
        <v>0</v>
      </c>
      <c r="G52" s="139">
        <f>IF('Private Ausgaben'!$F$4&lt;9,0,'Private Ausgaben'!$F$37/'Private Ausgaben'!$F$4)</f>
        <v>0</v>
      </c>
      <c r="H52" s="139">
        <f>IF('Private Ausgaben'!$F$4&lt;8,0,'Private Ausgaben'!$F$37/'Private Ausgaben'!$F$4)</f>
        <v>0</v>
      </c>
      <c r="I52" s="139">
        <f>IF('Private Ausgaben'!$F$4&lt;7,0,'Private Ausgaben'!$F$37/'Private Ausgaben'!$F$4)</f>
        <v>0</v>
      </c>
      <c r="J52" s="139">
        <f>IF('Private Ausgaben'!$F$4&lt;6,0,'Private Ausgaben'!$F$37/'Private Ausgaben'!$F$4)</f>
        <v>0</v>
      </c>
      <c r="K52" s="139">
        <f>IF('Private Ausgaben'!$F$4&lt;5,0,'Private Ausgaben'!$F$37/'Private Ausgaben'!$F$4)</f>
        <v>0</v>
      </c>
      <c r="L52" s="139">
        <f>IF('Private Ausgaben'!$F$4&lt;4,0,'Private Ausgaben'!$F$37/'Private Ausgaben'!$F$4)</f>
        <v>0</v>
      </c>
      <c r="M52" s="139">
        <f>IF('Private Ausgaben'!$F$4&lt;3,0,'Private Ausgaben'!$F$37/'Private Ausgaben'!$F$4)</f>
        <v>0</v>
      </c>
      <c r="N52" s="139">
        <f>IF('Private Ausgaben'!$F$4&lt;2,0,'Private Ausgaben'!$F$37/'Private Ausgaben'!$F$4)</f>
        <v>0</v>
      </c>
      <c r="O52" s="139">
        <f>IF('Private Ausgaben'!$F$4&lt;1,0,'Private Ausgaben'!$F$37/'Private Ausgaben'!$F$4)</f>
        <v>0</v>
      </c>
      <c r="Q52" s="17"/>
      <c r="R52" s="17"/>
      <c r="S52" s="17"/>
      <c r="T52" s="17"/>
      <c r="U52" s="17"/>
      <c r="V52" s="17"/>
      <c r="W52" s="17"/>
      <c r="X52" s="17"/>
    </row>
    <row r="53" spans="2:24" x14ac:dyDescent="0.2">
      <c r="B53" s="149" t="s">
        <v>20</v>
      </c>
      <c r="C53" s="140">
        <f t="shared" ref="C53:O53" si="36">C50-C52</f>
        <v>0</v>
      </c>
      <c r="D53" s="140">
        <f t="shared" si="36"/>
        <v>0</v>
      </c>
      <c r="E53" s="140">
        <f t="shared" si="36"/>
        <v>0</v>
      </c>
      <c r="F53" s="140">
        <f t="shared" si="36"/>
        <v>0</v>
      </c>
      <c r="G53" s="140">
        <f t="shared" si="36"/>
        <v>0</v>
      </c>
      <c r="H53" s="140">
        <f t="shared" si="36"/>
        <v>0</v>
      </c>
      <c r="I53" s="140">
        <f t="shared" si="36"/>
        <v>0</v>
      </c>
      <c r="J53" s="140">
        <f t="shared" si="36"/>
        <v>0</v>
      </c>
      <c r="K53" s="140">
        <f t="shared" si="36"/>
        <v>0</v>
      </c>
      <c r="L53" s="140">
        <f t="shared" si="36"/>
        <v>0</v>
      </c>
      <c r="M53" s="140">
        <f t="shared" si="36"/>
        <v>0</v>
      </c>
      <c r="N53" s="140">
        <f t="shared" si="36"/>
        <v>0</v>
      </c>
      <c r="O53" s="140">
        <f t="shared" si="36"/>
        <v>0</v>
      </c>
      <c r="Q53" s="17"/>
      <c r="R53" s="17"/>
      <c r="S53" s="17"/>
      <c r="T53" s="17"/>
      <c r="U53" s="17"/>
      <c r="V53" s="17"/>
      <c r="W53" s="17"/>
      <c r="X53" s="17"/>
    </row>
    <row r="54" spans="2:24" x14ac:dyDescent="0.2">
      <c r="B54" s="150" t="s">
        <v>144</v>
      </c>
      <c r="C54" s="148">
        <v>0</v>
      </c>
      <c r="D54" s="159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1"/>
      <c r="Q54" s="17"/>
      <c r="R54" s="17"/>
      <c r="S54" s="17"/>
      <c r="T54" s="17"/>
      <c r="U54" s="17"/>
      <c r="V54" s="17"/>
      <c r="W54" s="17"/>
      <c r="X54" s="17"/>
    </row>
    <row r="55" spans="2:24" x14ac:dyDescent="0.2">
      <c r="B55" s="149" t="s">
        <v>65</v>
      </c>
      <c r="C55" s="136">
        <f>SUM(D55:O55)</f>
        <v>0</v>
      </c>
      <c r="D55" s="140">
        <f>'Kap.bed.- u. Finanz.plan'!$H32</f>
        <v>0</v>
      </c>
      <c r="E55" s="140">
        <f>'Kap.bed.- u. Finanz.plan'!$H32</f>
        <v>0</v>
      </c>
      <c r="F55" s="140">
        <f>'Kap.bed.- u. Finanz.plan'!$H32</f>
        <v>0</v>
      </c>
      <c r="G55" s="140">
        <f>'Kap.bed.- u. Finanz.plan'!$H32</f>
        <v>0</v>
      </c>
      <c r="H55" s="140">
        <f>'Kap.bed.- u. Finanz.plan'!$H32</f>
        <v>0</v>
      </c>
      <c r="I55" s="140">
        <f>'Kap.bed.- u. Finanz.plan'!$H32</f>
        <v>0</v>
      </c>
      <c r="J55" s="140">
        <f>'Kap.bed.- u. Finanz.plan'!$H32</f>
        <v>0</v>
      </c>
      <c r="K55" s="140">
        <f>'Kap.bed.- u. Finanz.plan'!$H32</f>
        <v>0</v>
      </c>
      <c r="L55" s="140">
        <f>'Kap.bed.- u. Finanz.plan'!$H32</f>
        <v>0</v>
      </c>
      <c r="M55" s="140">
        <f>'Kap.bed.- u. Finanz.plan'!$H32</f>
        <v>0</v>
      </c>
      <c r="N55" s="140">
        <f>'Kap.bed.- u. Finanz.plan'!$H32</f>
        <v>0</v>
      </c>
      <c r="O55" s="140">
        <f>'Kap.bed.- u. Finanz.plan'!$H32</f>
        <v>0</v>
      </c>
      <c r="Q55" s="17"/>
      <c r="R55" s="17"/>
      <c r="S55" s="17"/>
      <c r="T55" s="17"/>
      <c r="U55" s="17"/>
      <c r="V55" s="17"/>
      <c r="W55" s="17"/>
      <c r="X55" s="17"/>
    </row>
    <row r="56" spans="2:24" x14ac:dyDescent="0.2">
      <c r="B56" s="151" t="s">
        <v>20</v>
      </c>
      <c r="C56" s="145">
        <f>C53+C54-C55</f>
        <v>0</v>
      </c>
      <c r="D56" s="148">
        <f>D53-D55</f>
        <v>0</v>
      </c>
      <c r="E56" s="148">
        <f t="shared" ref="E56:O56" si="37">E53-E55</f>
        <v>0</v>
      </c>
      <c r="F56" s="148">
        <f t="shared" si="37"/>
        <v>0</v>
      </c>
      <c r="G56" s="148">
        <f t="shared" si="37"/>
        <v>0</v>
      </c>
      <c r="H56" s="148">
        <f t="shared" si="37"/>
        <v>0</v>
      </c>
      <c r="I56" s="148">
        <f t="shared" si="37"/>
        <v>0</v>
      </c>
      <c r="J56" s="148">
        <f t="shared" si="37"/>
        <v>0</v>
      </c>
      <c r="K56" s="148">
        <f t="shared" si="37"/>
        <v>0</v>
      </c>
      <c r="L56" s="148">
        <f t="shared" si="37"/>
        <v>0</v>
      </c>
      <c r="M56" s="148">
        <f t="shared" si="37"/>
        <v>0</v>
      </c>
      <c r="N56" s="148">
        <f t="shared" si="37"/>
        <v>0</v>
      </c>
      <c r="O56" s="148">
        <f t="shared" si="37"/>
        <v>0</v>
      </c>
      <c r="Q56" s="17"/>
      <c r="R56" s="17"/>
      <c r="S56" s="17"/>
      <c r="T56" s="17"/>
      <c r="U56" s="17"/>
      <c r="V56" s="17"/>
      <c r="W56" s="17"/>
      <c r="X56" s="17"/>
    </row>
    <row r="57" spans="2:24" x14ac:dyDescent="0.2"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Q57" s="17"/>
      <c r="R57" s="17"/>
      <c r="S57" s="17"/>
      <c r="T57" s="17"/>
      <c r="U57" s="17"/>
      <c r="V57" s="17"/>
      <c r="W57" s="17"/>
      <c r="X57" s="17"/>
    </row>
    <row r="58" spans="2:24" s="4" customFormat="1" ht="22.5" x14ac:dyDescent="0.2">
      <c r="B58" s="152" t="s">
        <v>60</v>
      </c>
      <c r="C58" s="136">
        <f>SUM(D58:O58)</f>
        <v>0</v>
      </c>
      <c r="D58" s="136">
        <f t="shared" ref="D58:O58" si="38">D52+D48+D12+D9</f>
        <v>0</v>
      </c>
      <c r="E58" s="136">
        <f t="shared" si="38"/>
        <v>0</v>
      </c>
      <c r="F58" s="136">
        <f t="shared" si="38"/>
        <v>0</v>
      </c>
      <c r="G58" s="136">
        <f t="shared" si="38"/>
        <v>0</v>
      </c>
      <c r="H58" s="136">
        <f t="shared" si="38"/>
        <v>0</v>
      </c>
      <c r="I58" s="136">
        <f t="shared" si="38"/>
        <v>0</v>
      </c>
      <c r="J58" s="136">
        <f t="shared" si="38"/>
        <v>0</v>
      </c>
      <c r="K58" s="136">
        <f t="shared" si="38"/>
        <v>0</v>
      </c>
      <c r="L58" s="136">
        <f t="shared" si="38"/>
        <v>0</v>
      </c>
      <c r="M58" s="136">
        <f t="shared" si="38"/>
        <v>0</v>
      </c>
      <c r="N58" s="136">
        <f t="shared" si="38"/>
        <v>0</v>
      </c>
      <c r="O58" s="136">
        <f t="shared" si="38"/>
        <v>0</v>
      </c>
      <c r="R58" s="309"/>
    </row>
    <row r="59" spans="2:24" s="22" customFormat="1" x14ac:dyDescent="0.2">
      <c r="B59" s="151" t="s">
        <v>62</v>
      </c>
      <c r="C59" s="148">
        <f t="shared" ref="C59:O59" si="39">C8</f>
        <v>0</v>
      </c>
      <c r="D59" s="148">
        <f t="shared" si="39"/>
        <v>0</v>
      </c>
      <c r="E59" s="148">
        <f t="shared" si="39"/>
        <v>0</v>
      </c>
      <c r="F59" s="148">
        <f t="shared" si="39"/>
        <v>0</v>
      </c>
      <c r="G59" s="148">
        <f t="shared" si="39"/>
        <v>0</v>
      </c>
      <c r="H59" s="148">
        <f t="shared" si="39"/>
        <v>0</v>
      </c>
      <c r="I59" s="148">
        <f t="shared" si="39"/>
        <v>0</v>
      </c>
      <c r="J59" s="148">
        <f t="shared" si="39"/>
        <v>0</v>
      </c>
      <c r="K59" s="148">
        <f t="shared" si="39"/>
        <v>0</v>
      </c>
      <c r="L59" s="148">
        <f t="shared" si="39"/>
        <v>0</v>
      </c>
      <c r="M59" s="148">
        <f t="shared" si="39"/>
        <v>0</v>
      </c>
      <c r="N59" s="148">
        <f t="shared" si="39"/>
        <v>0</v>
      </c>
      <c r="O59" s="148">
        <f t="shared" si="39"/>
        <v>0</v>
      </c>
      <c r="Q59" s="25"/>
      <c r="R59" s="25"/>
      <c r="S59" s="25"/>
      <c r="T59" s="25"/>
      <c r="U59" s="25"/>
      <c r="V59" s="25"/>
      <c r="W59" s="25"/>
      <c r="X59" s="25"/>
    </row>
    <row r="60" spans="2:24" x14ac:dyDescent="0.2">
      <c r="B60" s="153" t="s">
        <v>66</v>
      </c>
      <c r="C60" s="143">
        <f>C59-C58</f>
        <v>0</v>
      </c>
      <c r="D60" s="127">
        <f>D59-D58</f>
        <v>0</v>
      </c>
      <c r="E60" s="128">
        <f t="shared" ref="E60:O60" si="40">E59-E58</f>
        <v>0</v>
      </c>
      <c r="F60" s="128">
        <f t="shared" si="40"/>
        <v>0</v>
      </c>
      <c r="G60" s="128">
        <f t="shared" si="40"/>
        <v>0</v>
      </c>
      <c r="H60" s="128">
        <f t="shared" si="40"/>
        <v>0</v>
      </c>
      <c r="I60" s="128">
        <f t="shared" si="40"/>
        <v>0</v>
      </c>
      <c r="J60" s="128">
        <f t="shared" si="40"/>
        <v>0</v>
      </c>
      <c r="K60" s="128">
        <f t="shared" si="40"/>
        <v>0</v>
      </c>
      <c r="L60" s="128">
        <f t="shared" si="40"/>
        <v>0</v>
      </c>
      <c r="M60" s="128">
        <f t="shared" si="40"/>
        <v>0</v>
      </c>
      <c r="N60" s="128">
        <f t="shared" si="40"/>
        <v>0</v>
      </c>
      <c r="O60" s="128">
        <f t="shared" si="40"/>
        <v>0</v>
      </c>
      <c r="Q60" s="17"/>
      <c r="R60" s="17"/>
      <c r="S60" s="17"/>
      <c r="T60" s="17"/>
      <c r="U60" s="17"/>
      <c r="V60" s="17"/>
      <c r="W60" s="17"/>
      <c r="X60" s="17"/>
    </row>
    <row r="61" spans="2:24" ht="5.25" customHeight="1" x14ac:dyDescent="0.2">
      <c r="B61" s="47"/>
      <c r="C61" s="45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Q61" s="17"/>
      <c r="R61" s="17"/>
      <c r="S61" s="17"/>
      <c r="T61" s="17"/>
      <c r="U61" s="17"/>
      <c r="V61" s="17"/>
      <c r="W61" s="17"/>
      <c r="X61" s="17"/>
    </row>
    <row r="62" spans="2:24" s="43" customFormat="1" ht="16.5" customHeight="1" x14ac:dyDescent="0.2">
      <c r="B62" s="380"/>
      <c r="C62" s="310"/>
      <c r="D62" s="310"/>
      <c r="E62" s="310"/>
      <c r="T62" s="65"/>
      <c r="U62" s="65"/>
      <c r="V62" s="65"/>
      <c r="W62" s="65"/>
      <c r="X62" s="65"/>
    </row>
    <row r="63" spans="2:24" ht="63" customHeight="1" x14ac:dyDescent="0.2">
      <c r="B63" s="423" t="s">
        <v>168</v>
      </c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248"/>
    </row>
  </sheetData>
  <sheetProtection sheet="1" objects="1" scenarios="1" formatCells="0" formatColumns="0" formatRows="0" selectLockedCells="1"/>
  <mergeCells count="3">
    <mergeCell ref="R8:R50"/>
    <mergeCell ref="C6:C7"/>
    <mergeCell ref="B63:M63"/>
  </mergeCells>
  <conditionalFormatting sqref="C60:O61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77" orientation="landscape" r:id="rId1"/>
  <headerFooter alignWithMargins="0"/>
  <ignoredErrors>
    <ignoredError sqref="C11:O11" formula="1"/>
    <ignoredError sqref="E8:O9 E12:O45 E10:O10 E47:O47 D46:D47" unlockedFormula="1"/>
    <ignoredError sqref="E46:O46" formula="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2:W63"/>
  <sheetViews>
    <sheetView showGridLines="0" zoomScaleNormal="100" workbookViewId="0">
      <selection activeCell="B62" sqref="B62"/>
    </sheetView>
  </sheetViews>
  <sheetFormatPr baseColWidth="10" defaultColWidth="11.42578125" defaultRowHeight="12.75" x14ac:dyDescent="0.2"/>
  <cols>
    <col min="1" max="1" width="1.85546875" style="1" customWidth="1"/>
    <col min="2" max="2" width="32.42578125" style="3" customWidth="1"/>
    <col min="3" max="3" width="14.85546875" style="3" customWidth="1"/>
    <col min="4" max="15" width="11.85546875" style="1" customWidth="1"/>
    <col min="16" max="16" width="6.7109375" style="1" customWidth="1"/>
    <col min="17" max="17" width="25.7109375" style="1" customWidth="1"/>
    <col min="18" max="16384" width="11.42578125" style="1"/>
  </cols>
  <sheetData>
    <row r="2" spans="2:17" x14ac:dyDescent="0.2">
      <c r="B2" s="14"/>
      <c r="C2" s="14"/>
      <c r="D2"/>
      <c r="E2"/>
      <c r="F2"/>
      <c r="G2"/>
      <c r="H2"/>
      <c r="I2"/>
      <c r="J2"/>
      <c r="K2"/>
      <c r="L2"/>
      <c r="M2"/>
      <c r="N2"/>
      <c r="O2"/>
    </row>
    <row r="3" spans="2:17" ht="20.25" x14ac:dyDescent="0.3">
      <c r="B3" s="69" t="s">
        <v>156</v>
      </c>
      <c r="C3" s="14"/>
      <c r="D3"/>
      <c r="E3"/>
      <c r="F3"/>
      <c r="G3"/>
      <c r="H3"/>
      <c r="I3"/>
      <c r="J3"/>
      <c r="K3"/>
      <c r="L3"/>
      <c r="M3"/>
      <c r="N3"/>
      <c r="O3"/>
    </row>
    <row r="4" spans="2:17" x14ac:dyDescent="0.2">
      <c r="B4" s="14"/>
      <c r="C4" s="14"/>
      <c r="D4"/>
      <c r="E4"/>
      <c r="F4"/>
      <c r="G4"/>
      <c r="H4"/>
      <c r="I4"/>
      <c r="J4"/>
      <c r="K4"/>
      <c r="L4"/>
      <c r="M4"/>
      <c r="N4"/>
      <c r="O4"/>
    </row>
    <row r="6" spans="2:17" s="4" customFormat="1" ht="15" x14ac:dyDescent="0.2">
      <c r="B6" s="129" t="s">
        <v>3</v>
      </c>
      <c r="C6" s="422" t="s">
        <v>142</v>
      </c>
      <c r="D6" s="124">
        <f>'Private Ausgaben'!I6</f>
        <v>2026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Q6" s="10"/>
    </row>
    <row r="7" spans="2:17" s="5" customFormat="1" ht="13.5" customHeight="1" x14ac:dyDescent="0.2">
      <c r="B7" s="129" t="s">
        <v>32</v>
      </c>
      <c r="C7" s="422"/>
      <c r="D7" s="95" t="s">
        <v>132</v>
      </c>
      <c r="E7" s="95" t="s">
        <v>133</v>
      </c>
      <c r="F7" s="95" t="s">
        <v>118</v>
      </c>
      <c r="G7" s="95" t="s">
        <v>134</v>
      </c>
      <c r="H7" s="95" t="s">
        <v>0</v>
      </c>
      <c r="I7" s="95" t="s">
        <v>135</v>
      </c>
      <c r="J7" s="95" t="s">
        <v>136</v>
      </c>
      <c r="K7" s="95" t="s">
        <v>137</v>
      </c>
      <c r="L7" s="95" t="s">
        <v>138</v>
      </c>
      <c r="M7" s="95" t="s">
        <v>139</v>
      </c>
      <c r="N7" s="95" t="s">
        <v>140</v>
      </c>
      <c r="O7" s="95" t="s">
        <v>141</v>
      </c>
    </row>
    <row r="8" spans="2:17" s="4" customFormat="1" x14ac:dyDescent="0.2">
      <c r="B8" s="130" t="s">
        <v>62</v>
      </c>
      <c r="C8" s="131">
        <f>SUM(D8:O8)</f>
        <v>0</v>
      </c>
      <c r="D8" s="132">
        <f>'Umsatz.Rent. p.M. Jahr 1'!O8</f>
        <v>0</v>
      </c>
      <c r="E8" s="132">
        <f>D8</f>
        <v>0</v>
      </c>
      <c r="F8" s="132">
        <f t="shared" ref="F8:O8" si="0">E8</f>
        <v>0</v>
      </c>
      <c r="G8" s="132">
        <f t="shared" si="0"/>
        <v>0</v>
      </c>
      <c r="H8" s="132">
        <f t="shared" si="0"/>
        <v>0</v>
      </c>
      <c r="I8" s="132">
        <f t="shared" si="0"/>
        <v>0</v>
      </c>
      <c r="J8" s="132">
        <f t="shared" si="0"/>
        <v>0</v>
      </c>
      <c r="K8" s="132">
        <f t="shared" si="0"/>
        <v>0</v>
      </c>
      <c r="L8" s="132">
        <f t="shared" si="0"/>
        <v>0</v>
      </c>
      <c r="M8" s="132">
        <f t="shared" si="0"/>
        <v>0</v>
      </c>
      <c r="N8" s="132">
        <f t="shared" si="0"/>
        <v>0</v>
      </c>
      <c r="O8" s="132">
        <f t="shared" si="0"/>
        <v>0</v>
      </c>
      <c r="Q8" s="424"/>
    </row>
    <row r="9" spans="2:17" s="4" customFormat="1" ht="11.25" x14ac:dyDescent="0.2">
      <c r="B9" s="249" t="s">
        <v>170</v>
      </c>
      <c r="C9" s="133">
        <f>SUM(D9:O9)</f>
        <v>0</v>
      </c>
      <c r="D9" s="102">
        <f>'Umsatz.Rent. p.M. Jahr 1'!O9</f>
        <v>0</v>
      </c>
      <c r="E9" s="102">
        <f>D9</f>
        <v>0</v>
      </c>
      <c r="F9" s="102">
        <f t="shared" ref="F9:O9" si="1">E9</f>
        <v>0</v>
      </c>
      <c r="G9" s="102">
        <f t="shared" si="1"/>
        <v>0</v>
      </c>
      <c r="H9" s="102">
        <f t="shared" si="1"/>
        <v>0</v>
      </c>
      <c r="I9" s="102">
        <f t="shared" si="1"/>
        <v>0</v>
      </c>
      <c r="J9" s="102">
        <f t="shared" si="1"/>
        <v>0</v>
      </c>
      <c r="K9" s="102">
        <f t="shared" si="1"/>
        <v>0</v>
      </c>
      <c r="L9" s="102">
        <f t="shared" si="1"/>
        <v>0</v>
      </c>
      <c r="M9" s="102">
        <f t="shared" si="1"/>
        <v>0</v>
      </c>
      <c r="N9" s="102">
        <f t="shared" si="1"/>
        <v>0</v>
      </c>
      <c r="O9" s="102">
        <f t="shared" si="1"/>
        <v>0</v>
      </c>
      <c r="Q9" s="424"/>
    </row>
    <row r="10" spans="2:17" s="4" customFormat="1" ht="11.25" x14ac:dyDescent="0.2">
      <c r="B10" s="249" t="s">
        <v>171</v>
      </c>
      <c r="C10" s="133">
        <f>SUM(D10:O10)</f>
        <v>0</v>
      </c>
      <c r="D10" s="102">
        <f>'Umsatz.Rent. p.M. Jahr 1'!O10</f>
        <v>0</v>
      </c>
      <c r="E10" s="102">
        <f>D10</f>
        <v>0</v>
      </c>
      <c r="F10" s="102">
        <f t="shared" ref="F10:O10" si="2">E10</f>
        <v>0</v>
      </c>
      <c r="G10" s="102">
        <f t="shared" si="2"/>
        <v>0</v>
      </c>
      <c r="H10" s="102">
        <f t="shared" si="2"/>
        <v>0</v>
      </c>
      <c r="I10" s="102">
        <f t="shared" si="2"/>
        <v>0</v>
      </c>
      <c r="J10" s="102">
        <f t="shared" si="2"/>
        <v>0</v>
      </c>
      <c r="K10" s="102">
        <f t="shared" si="2"/>
        <v>0</v>
      </c>
      <c r="L10" s="102">
        <f t="shared" si="2"/>
        <v>0</v>
      </c>
      <c r="M10" s="102">
        <f t="shared" si="2"/>
        <v>0</v>
      </c>
      <c r="N10" s="102">
        <f t="shared" si="2"/>
        <v>0</v>
      </c>
      <c r="O10" s="102">
        <f t="shared" si="2"/>
        <v>0</v>
      </c>
      <c r="Q10" s="424"/>
    </row>
    <row r="11" spans="2:17" s="6" customFormat="1" ht="11.25" x14ac:dyDescent="0.2">
      <c r="B11" s="134" t="s">
        <v>5</v>
      </c>
      <c r="C11" s="135">
        <f>C8-C9-C10</f>
        <v>0</v>
      </c>
      <c r="D11" s="136">
        <f>D8-D9-D10</f>
        <v>0</v>
      </c>
      <c r="E11" s="136">
        <f t="shared" ref="E11:O11" si="3">E8-E9-E10</f>
        <v>0</v>
      </c>
      <c r="F11" s="136">
        <f t="shared" si="3"/>
        <v>0</v>
      </c>
      <c r="G11" s="136">
        <f t="shared" si="3"/>
        <v>0</v>
      </c>
      <c r="H11" s="136">
        <f t="shared" si="3"/>
        <v>0</v>
      </c>
      <c r="I11" s="136">
        <f t="shared" si="3"/>
        <v>0</v>
      </c>
      <c r="J11" s="136">
        <f t="shared" si="3"/>
        <v>0</v>
      </c>
      <c r="K11" s="136">
        <f t="shared" si="3"/>
        <v>0</v>
      </c>
      <c r="L11" s="136">
        <f t="shared" si="3"/>
        <v>0</v>
      </c>
      <c r="M11" s="136">
        <f t="shared" si="3"/>
        <v>0</v>
      </c>
      <c r="N11" s="136">
        <f t="shared" si="3"/>
        <v>0</v>
      </c>
      <c r="O11" s="136">
        <f t="shared" si="3"/>
        <v>0</v>
      </c>
      <c r="Q11" s="424"/>
    </row>
    <row r="12" spans="2:17" s="6" customFormat="1" ht="11.25" x14ac:dyDescent="0.2">
      <c r="B12" s="249" t="s">
        <v>173</v>
      </c>
      <c r="C12" s="133">
        <f>SUM(D12:O12)</f>
        <v>0</v>
      </c>
      <c r="D12" s="102">
        <f>'Umsatz.Rent. p.M. Jahr 1'!O12</f>
        <v>0</v>
      </c>
      <c r="E12" s="102">
        <f>D12</f>
        <v>0</v>
      </c>
      <c r="F12" s="102">
        <f t="shared" ref="F12:O12" si="4">E12</f>
        <v>0</v>
      </c>
      <c r="G12" s="102">
        <f t="shared" si="4"/>
        <v>0</v>
      </c>
      <c r="H12" s="102">
        <f t="shared" si="4"/>
        <v>0</v>
      </c>
      <c r="I12" s="102">
        <f t="shared" si="4"/>
        <v>0</v>
      </c>
      <c r="J12" s="102">
        <f t="shared" si="4"/>
        <v>0</v>
      </c>
      <c r="K12" s="102">
        <f t="shared" si="4"/>
        <v>0</v>
      </c>
      <c r="L12" s="102">
        <f t="shared" si="4"/>
        <v>0</v>
      </c>
      <c r="M12" s="102">
        <f t="shared" si="4"/>
        <v>0</v>
      </c>
      <c r="N12" s="102">
        <f t="shared" si="4"/>
        <v>0</v>
      </c>
      <c r="O12" s="102">
        <f t="shared" si="4"/>
        <v>0</v>
      </c>
      <c r="Q12" s="424"/>
    </row>
    <row r="13" spans="2:17" s="4" customFormat="1" ht="11.25" x14ac:dyDescent="0.2">
      <c r="B13" s="250" t="s">
        <v>172</v>
      </c>
      <c r="C13" s="251">
        <f>SUM(D13:O13)</f>
        <v>0</v>
      </c>
      <c r="D13" s="252">
        <f>'Umsatz.Rent. p.M. Jahr 1'!O13</f>
        <v>0</v>
      </c>
      <c r="E13" s="252">
        <f>D13</f>
        <v>0</v>
      </c>
      <c r="F13" s="252">
        <f t="shared" ref="F13:O13" si="5">E13</f>
        <v>0</v>
      </c>
      <c r="G13" s="252">
        <f t="shared" si="5"/>
        <v>0</v>
      </c>
      <c r="H13" s="252">
        <f t="shared" si="5"/>
        <v>0</v>
      </c>
      <c r="I13" s="252">
        <f t="shared" si="5"/>
        <v>0</v>
      </c>
      <c r="J13" s="252">
        <f t="shared" si="5"/>
        <v>0</v>
      </c>
      <c r="K13" s="252">
        <f t="shared" si="5"/>
        <v>0</v>
      </c>
      <c r="L13" s="252">
        <f t="shared" si="5"/>
        <v>0</v>
      </c>
      <c r="M13" s="252">
        <f t="shared" si="5"/>
        <v>0</v>
      </c>
      <c r="N13" s="252">
        <f t="shared" si="5"/>
        <v>0</v>
      </c>
      <c r="O13" s="252">
        <f t="shared" si="5"/>
        <v>0</v>
      </c>
      <c r="Q13" s="424"/>
    </row>
    <row r="14" spans="2:17" s="4" customFormat="1" ht="11.25" x14ac:dyDescent="0.2">
      <c r="B14" s="134" t="s">
        <v>61</v>
      </c>
      <c r="C14" s="135">
        <f>C11-C12</f>
        <v>0</v>
      </c>
      <c r="D14" s="136">
        <f>D11-D12</f>
        <v>0</v>
      </c>
      <c r="E14" s="136">
        <f>E11-E12</f>
        <v>0</v>
      </c>
      <c r="F14" s="136">
        <f t="shared" ref="F14:O14" si="6">F11-F12</f>
        <v>0</v>
      </c>
      <c r="G14" s="136">
        <f t="shared" si="6"/>
        <v>0</v>
      </c>
      <c r="H14" s="136">
        <f t="shared" si="6"/>
        <v>0</v>
      </c>
      <c r="I14" s="136">
        <f t="shared" si="6"/>
        <v>0</v>
      </c>
      <c r="J14" s="136">
        <f t="shared" si="6"/>
        <v>0</v>
      </c>
      <c r="K14" s="136">
        <f t="shared" si="6"/>
        <v>0</v>
      </c>
      <c r="L14" s="136">
        <f t="shared" si="6"/>
        <v>0</v>
      </c>
      <c r="M14" s="136">
        <f t="shared" si="6"/>
        <v>0</v>
      </c>
      <c r="N14" s="136">
        <f t="shared" si="6"/>
        <v>0</v>
      </c>
      <c r="O14" s="136">
        <f t="shared" si="6"/>
        <v>0</v>
      </c>
      <c r="Q14" s="424"/>
    </row>
    <row r="15" spans="2:17" s="4" customFormat="1" ht="11.25" x14ac:dyDescent="0.2">
      <c r="B15" s="156"/>
      <c r="C15" s="302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Q15" s="424"/>
    </row>
    <row r="16" spans="2:17" s="4" customFormat="1" ht="11.25" x14ac:dyDescent="0.2">
      <c r="B16" s="137" t="s">
        <v>40</v>
      </c>
      <c r="C16" s="304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Q16" s="424"/>
    </row>
    <row r="17" spans="2:17" s="4" customFormat="1" ht="11.25" x14ac:dyDescent="0.2">
      <c r="B17" s="138" t="s">
        <v>72</v>
      </c>
      <c r="C17" s="139">
        <f>SUM(D17:O17)</f>
        <v>0</v>
      </c>
      <c r="D17" s="102">
        <f>'Umsatz.Rent. p.M. Jahr 1'!O17</f>
        <v>0</v>
      </c>
      <c r="E17" s="102">
        <f>D17</f>
        <v>0</v>
      </c>
      <c r="F17" s="102">
        <f t="shared" ref="F17:O17" si="7">E17</f>
        <v>0</v>
      </c>
      <c r="G17" s="102">
        <f t="shared" si="7"/>
        <v>0</v>
      </c>
      <c r="H17" s="102">
        <f t="shared" si="7"/>
        <v>0</v>
      </c>
      <c r="I17" s="102">
        <f t="shared" si="7"/>
        <v>0</v>
      </c>
      <c r="J17" s="102">
        <f t="shared" si="7"/>
        <v>0</v>
      </c>
      <c r="K17" s="102">
        <f t="shared" si="7"/>
        <v>0</v>
      </c>
      <c r="L17" s="102">
        <f t="shared" si="7"/>
        <v>0</v>
      </c>
      <c r="M17" s="102">
        <f t="shared" si="7"/>
        <v>0</v>
      </c>
      <c r="N17" s="102">
        <f t="shared" si="7"/>
        <v>0</v>
      </c>
      <c r="O17" s="102">
        <f t="shared" si="7"/>
        <v>0</v>
      </c>
      <c r="Q17" s="424"/>
    </row>
    <row r="18" spans="2:17" s="4" customFormat="1" ht="11.25" x14ac:dyDescent="0.2">
      <c r="B18" s="138" t="s">
        <v>70</v>
      </c>
      <c r="C18" s="139">
        <f>SUM(D18:O18)</f>
        <v>0</v>
      </c>
      <c r="D18" s="102">
        <f>'Umsatz.Rent. p.M. Jahr 1'!O18</f>
        <v>0</v>
      </c>
      <c r="E18" s="102">
        <f>D18</f>
        <v>0</v>
      </c>
      <c r="F18" s="102">
        <f t="shared" ref="F18:O18" si="8">E18</f>
        <v>0</v>
      </c>
      <c r="G18" s="102">
        <f t="shared" si="8"/>
        <v>0</v>
      </c>
      <c r="H18" s="102">
        <f t="shared" si="8"/>
        <v>0</v>
      </c>
      <c r="I18" s="102">
        <f t="shared" si="8"/>
        <v>0</v>
      </c>
      <c r="J18" s="102">
        <f t="shared" si="8"/>
        <v>0</v>
      </c>
      <c r="K18" s="102">
        <f t="shared" si="8"/>
        <v>0</v>
      </c>
      <c r="L18" s="102">
        <f t="shared" si="8"/>
        <v>0</v>
      </c>
      <c r="M18" s="102">
        <f t="shared" si="8"/>
        <v>0</v>
      </c>
      <c r="N18" s="102">
        <f t="shared" si="8"/>
        <v>0</v>
      </c>
      <c r="O18" s="102">
        <f t="shared" si="8"/>
        <v>0</v>
      </c>
      <c r="Q18" s="424"/>
    </row>
    <row r="19" spans="2:17" s="4" customFormat="1" ht="11.25" x14ac:dyDescent="0.2">
      <c r="B19" s="125"/>
      <c r="C19" s="155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7"/>
      <c r="Q19" s="424"/>
    </row>
    <row r="20" spans="2:17" s="7" customFormat="1" ht="11.25" x14ac:dyDescent="0.2">
      <c r="B20" s="134" t="s">
        <v>41</v>
      </c>
      <c r="C20" s="136">
        <f>SUM(D20:O20)</f>
        <v>0</v>
      </c>
      <c r="D20" s="140">
        <f>SUM(D21:D22)</f>
        <v>0</v>
      </c>
      <c r="E20" s="140">
        <f>SUM(E21:E22)</f>
        <v>0</v>
      </c>
      <c r="F20" s="140">
        <f t="shared" ref="F20:O20" si="9">SUM(F21:F22)</f>
        <v>0</v>
      </c>
      <c r="G20" s="140">
        <f t="shared" si="9"/>
        <v>0</v>
      </c>
      <c r="H20" s="140">
        <f t="shared" si="9"/>
        <v>0</v>
      </c>
      <c r="I20" s="140">
        <f t="shared" si="9"/>
        <v>0</v>
      </c>
      <c r="J20" s="140">
        <f t="shared" si="9"/>
        <v>0</v>
      </c>
      <c r="K20" s="140">
        <f t="shared" si="9"/>
        <v>0</v>
      </c>
      <c r="L20" s="140">
        <f t="shared" si="9"/>
        <v>0</v>
      </c>
      <c r="M20" s="140">
        <f t="shared" si="9"/>
        <v>0</v>
      </c>
      <c r="N20" s="140">
        <f t="shared" si="9"/>
        <v>0</v>
      </c>
      <c r="O20" s="140">
        <f t="shared" si="9"/>
        <v>0</v>
      </c>
      <c r="Q20" s="424"/>
    </row>
    <row r="21" spans="2:17" s="8" customFormat="1" ht="11.25" x14ac:dyDescent="0.2">
      <c r="B21" s="138" t="s">
        <v>42</v>
      </c>
      <c r="C21" s="139">
        <f>SUM(D21:O21)</f>
        <v>0</v>
      </c>
      <c r="D21" s="102">
        <f>'Umsatz.Rent. p.M. Jahr 1'!O21</f>
        <v>0</v>
      </c>
      <c r="E21" s="102">
        <f>D21</f>
        <v>0</v>
      </c>
      <c r="F21" s="102">
        <f t="shared" ref="F21:O21" si="10">E21</f>
        <v>0</v>
      </c>
      <c r="G21" s="102">
        <f t="shared" si="10"/>
        <v>0</v>
      </c>
      <c r="H21" s="102">
        <f t="shared" si="10"/>
        <v>0</v>
      </c>
      <c r="I21" s="102">
        <f t="shared" si="10"/>
        <v>0</v>
      </c>
      <c r="J21" s="102">
        <f t="shared" si="10"/>
        <v>0</v>
      </c>
      <c r="K21" s="102">
        <f t="shared" si="10"/>
        <v>0</v>
      </c>
      <c r="L21" s="102">
        <f t="shared" si="10"/>
        <v>0</v>
      </c>
      <c r="M21" s="102">
        <f t="shared" si="10"/>
        <v>0</v>
      </c>
      <c r="N21" s="102">
        <f t="shared" si="10"/>
        <v>0</v>
      </c>
      <c r="O21" s="102">
        <f t="shared" si="10"/>
        <v>0</v>
      </c>
      <c r="Q21" s="424"/>
    </row>
    <row r="22" spans="2:17" s="4" customFormat="1" ht="11.25" x14ac:dyDescent="0.2">
      <c r="B22" s="138" t="s">
        <v>209</v>
      </c>
      <c r="C22" s="139">
        <f>SUM(D22:O22)</f>
        <v>0</v>
      </c>
      <c r="D22" s="102">
        <f>'Umsatz.Rent. p.M. Jahr 1'!O22</f>
        <v>0</v>
      </c>
      <c r="E22" s="102">
        <f>D22</f>
        <v>0</v>
      </c>
      <c r="F22" s="102">
        <f t="shared" ref="F22:O22" si="11">E22</f>
        <v>0</v>
      </c>
      <c r="G22" s="102">
        <f t="shared" si="11"/>
        <v>0</v>
      </c>
      <c r="H22" s="102">
        <f t="shared" si="11"/>
        <v>0</v>
      </c>
      <c r="I22" s="102">
        <f t="shared" si="11"/>
        <v>0</v>
      </c>
      <c r="J22" s="102">
        <f t="shared" si="11"/>
        <v>0</v>
      </c>
      <c r="K22" s="102">
        <f t="shared" si="11"/>
        <v>0</v>
      </c>
      <c r="L22" s="102">
        <f t="shared" si="11"/>
        <v>0</v>
      </c>
      <c r="M22" s="102">
        <f t="shared" si="11"/>
        <v>0</v>
      </c>
      <c r="N22" s="102">
        <f t="shared" si="11"/>
        <v>0</v>
      </c>
      <c r="O22" s="102">
        <f t="shared" si="11"/>
        <v>0</v>
      </c>
      <c r="Q22" s="424"/>
    </row>
    <row r="23" spans="2:17" s="4" customFormat="1" ht="11.25" x14ac:dyDescent="0.2">
      <c r="B23" s="12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7"/>
      <c r="Q23" s="424"/>
    </row>
    <row r="24" spans="2:17" s="4" customFormat="1" ht="11.25" x14ac:dyDescent="0.2">
      <c r="B24" s="134" t="s">
        <v>43</v>
      </c>
      <c r="C24" s="136">
        <f t="shared" ref="C24:C29" si="12">SUM(D24:O24)</f>
        <v>0</v>
      </c>
      <c r="D24" s="140">
        <f>SUM(D25:D29)</f>
        <v>0</v>
      </c>
      <c r="E24" s="140">
        <f>SUM(E25:E29)</f>
        <v>0</v>
      </c>
      <c r="F24" s="140">
        <f t="shared" ref="F24:O24" si="13">SUM(F25:F29)</f>
        <v>0</v>
      </c>
      <c r="G24" s="140">
        <f t="shared" si="13"/>
        <v>0</v>
      </c>
      <c r="H24" s="140">
        <f t="shared" si="13"/>
        <v>0</v>
      </c>
      <c r="I24" s="140">
        <f t="shared" si="13"/>
        <v>0</v>
      </c>
      <c r="J24" s="140">
        <f t="shared" si="13"/>
        <v>0</v>
      </c>
      <c r="K24" s="140">
        <f t="shared" si="13"/>
        <v>0</v>
      </c>
      <c r="L24" s="140">
        <f t="shared" si="13"/>
        <v>0</v>
      </c>
      <c r="M24" s="140">
        <f t="shared" si="13"/>
        <v>0</v>
      </c>
      <c r="N24" s="140">
        <f t="shared" si="13"/>
        <v>0</v>
      </c>
      <c r="O24" s="140">
        <f t="shared" si="13"/>
        <v>0</v>
      </c>
      <c r="Q24" s="424"/>
    </row>
    <row r="25" spans="2:17" s="4" customFormat="1" ht="11.25" x14ac:dyDescent="0.2">
      <c r="B25" s="138" t="s">
        <v>44</v>
      </c>
      <c r="C25" s="139">
        <f t="shared" si="12"/>
        <v>0</v>
      </c>
      <c r="D25" s="102">
        <f>'Umsatz.Rent. p.M. Jahr 1'!O25</f>
        <v>0</v>
      </c>
      <c r="E25" s="102">
        <f>D25</f>
        <v>0</v>
      </c>
      <c r="F25" s="102">
        <f t="shared" ref="F25:O25" si="14">E25</f>
        <v>0</v>
      </c>
      <c r="G25" s="102">
        <f t="shared" si="14"/>
        <v>0</v>
      </c>
      <c r="H25" s="102">
        <f t="shared" si="14"/>
        <v>0</v>
      </c>
      <c r="I25" s="102">
        <f t="shared" si="14"/>
        <v>0</v>
      </c>
      <c r="J25" s="102">
        <f t="shared" si="14"/>
        <v>0</v>
      </c>
      <c r="K25" s="102">
        <f t="shared" si="14"/>
        <v>0</v>
      </c>
      <c r="L25" s="102">
        <f t="shared" si="14"/>
        <v>0</v>
      </c>
      <c r="M25" s="102">
        <f t="shared" si="14"/>
        <v>0</v>
      </c>
      <c r="N25" s="102">
        <f t="shared" si="14"/>
        <v>0</v>
      </c>
      <c r="O25" s="102">
        <f t="shared" si="14"/>
        <v>0</v>
      </c>
      <c r="Q25" s="424"/>
    </row>
    <row r="26" spans="2:17" s="4" customFormat="1" ht="11.25" x14ac:dyDescent="0.2">
      <c r="B26" s="138" t="s">
        <v>45</v>
      </c>
      <c r="C26" s="139">
        <f t="shared" si="12"/>
        <v>0</v>
      </c>
      <c r="D26" s="102">
        <f>'Umsatz.Rent. p.M. Jahr 1'!O26</f>
        <v>0</v>
      </c>
      <c r="E26" s="102">
        <f>D26</f>
        <v>0</v>
      </c>
      <c r="F26" s="102">
        <f t="shared" ref="F26:O26" si="15">E26</f>
        <v>0</v>
      </c>
      <c r="G26" s="102">
        <f t="shared" si="15"/>
        <v>0</v>
      </c>
      <c r="H26" s="102">
        <f t="shared" si="15"/>
        <v>0</v>
      </c>
      <c r="I26" s="102">
        <f t="shared" si="15"/>
        <v>0</v>
      </c>
      <c r="J26" s="102">
        <f t="shared" si="15"/>
        <v>0</v>
      </c>
      <c r="K26" s="102">
        <f t="shared" si="15"/>
        <v>0</v>
      </c>
      <c r="L26" s="102">
        <f t="shared" si="15"/>
        <v>0</v>
      </c>
      <c r="M26" s="102">
        <f t="shared" si="15"/>
        <v>0</v>
      </c>
      <c r="N26" s="102">
        <f t="shared" si="15"/>
        <v>0</v>
      </c>
      <c r="O26" s="102">
        <f t="shared" si="15"/>
        <v>0</v>
      </c>
      <c r="Q26" s="424"/>
    </row>
    <row r="27" spans="2:17" s="4" customFormat="1" ht="11.25" x14ac:dyDescent="0.2">
      <c r="B27" s="138" t="s">
        <v>46</v>
      </c>
      <c r="C27" s="139">
        <f t="shared" si="12"/>
        <v>0</v>
      </c>
      <c r="D27" s="102">
        <f>'Umsatz.Rent. p.M. Jahr 1'!O27</f>
        <v>0</v>
      </c>
      <c r="E27" s="102">
        <f>D27</f>
        <v>0</v>
      </c>
      <c r="F27" s="102">
        <f t="shared" ref="F27:O27" si="16">E27</f>
        <v>0</v>
      </c>
      <c r="G27" s="102">
        <f t="shared" si="16"/>
        <v>0</v>
      </c>
      <c r="H27" s="102">
        <f t="shared" si="16"/>
        <v>0</v>
      </c>
      <c r="I27" s="102">
        <f t="shared" si="16"/>
        <v>0</v>
      </c>
      <c r="J27" s="102">
        <f t="shared" si="16"/>
        <v>0</v>
      </c>
      <c r="K27" s="102">
        <f t="shared" si="16"/>
        <v>0</v>
      </c>
      <c r="L27" s="102">
        <f t="shared" si="16"/>
        <v>0</v>
      </c>
      <c r="M27" s="102">
        <f t="shared" si="16"/>
        <v>0</v>
      </c>
      <c r="N27" s="102">
        <f t="shared" si="16"/>
        <v>0</v>
      </c>
      <c r="O27" s="102">
        <f t="shared" si="16"/>
        <v>0</v>
      </c>
      <c r="Q27" s="424"/>
    </row>
    <row r="28" spans="2:17" s="4" customFormat="1" ht="11.25" x14ac:dyDescent="0.2">
      <c r="B28" s="138" t="s">
        <v>67</v>
      </c>
      <c r="C28" s="139">
        <f t="shared" si="12"/>
        <v>0</v>
      </c>
      <c r="D28" s="102">
        <f>'Umsatz.Rent. p.M. Jahr 1'!O28</f>
        <v>0</v>
      </c>
      <c r="E28" s="102">
        <f>D28</f>
        <v>0</v>
      </c>
      <c r="F28" s="102">
        <f t="shared" ref="F28:O28" si="17">E28</f>
        <v>0</v>
      </c>
      <c r="G28" s="102">
        <f t="shared" si="17"/>
        <v>0</v>
      </c>
      <c r="H28" s="102">
        <f t="shared" si="17"/>
        <v>0</v>
      </c>
      <c r="I28" s="102">
        <f t="shared" si="17"/>
        <v>0</v>
      </c>
      <c r="J28" s="102">
        <f t="shared" si="17"/>
        <v>0</v>
      </c>
      <c r="K28" s="102">
        <f t="shared" si="17"/>
        <v>0</v>
      </c>
      <c r="L28" s="102">
        <f t="shared" si="17"/>
        <v>0</v>
      </c>
      <c r="M28" s="102">
        <f t="shared" si="17"/>
        <v>0</v>
      </c>
      <c r="N28" s="102">
        <f t="shared" si="17"/>
        <v>0</v>
      </c>
      <c r="O28" s="102">
        <f t="shared" si="17"/>
        <v>0</v>
      </c>
      <c r="Q28" s="424"/>
    </row>
    <row r="29" spans="2:17" s="4" customFormat="1" ht="11.25" x14ac:dyDescent="0.2">
      <c r="B29" s="138" t="s">
        <v>68</v>
      </c>
      <c r="C29" s="139">
        <f t="shared" si="12"/>
        <v>0</v>
      </c>
      <c r="D29" s="102">
        <f>'Umsatz.Rent. p.M. Jahr 1'!O29</f>
        <v>0</v>
      </c>
      <c r="E29" s="102">
        <f>D29</f>
        <v>0</v>
      </c>
      <c r="F29" s="102">
        <f t="shared" ref="F29:O29" si="18">E29</f>
        <v>0</v>
      </c>
      <c r="G29" s="102">
        <f t="shared" si="18"/>
        <v>0</v>
      </c>
      <c r="H29" s="102">
        <f t="shared" si="18"/>
        <v>0</v>
      </c>
      <c r="I29" s="102">
        <f t="shared" si="18"/>
        <v>0</v>
      </c>
      <c r="J29" s="102">
        <f t="shared" si="18"/>
        <v>0</v>
      </c>
      <c r="K29" s="102">
        <f t="shared" si="18"/>
        <v>0</v>
      </c>
      <c r="L29" s="102">
        <f t="shared" si="18"/>
        <v>0</v>
      </c>
      <c r="M29" s="102">
        <f t="shared" si="18"/>
        <v>0</v>
      </c>
      <c r="N29" s="102">
        <f t="shared" si="18"/>
        <v>0</v>
      </c>
      <c r="O29" s="102">
        <f t="shared" si="18"/>
        <v>0</v>
      </c>
      <c r="Q29" s="424"/>
    </row>
    <row r="30" spans="2:17" s="4" customFormat="1" ht="11.25" x14ac:dyDescent="0.2">
      <c r="B30" s="12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7"/>
      <c r="Q30" s="424"/>
    </row>
    <row r="31" spans="2:17" s="4" customFormat="1" ht="11.25" x14ac:dyDescent="0.2">
      <c r="B31" s="134" t="s">
        <v>49</v>
      </c>
      <c r="C31" s="136">
        <f>SUM(D31:O31)</f>
        <v>0</v>
      </c>
      <c r="D31" s="140">
        <f>SUM(D32:D34)</f>
        <v>0</v>
      </c>
      <c r="E31" s="140">
        <f>SUM(E32:E34)</f>
        <v>0</v>
      </c>
      <c r="F31" s="140">
        <f t="shared" ref="F31:O31" si="19">SUM(F32:F34)</f>
        <v>0</v>
      </c>
      <c r="G31" s="140">
        <f t="shared" si="19"/>
        <v>0</v>
      </c>
      <c r="H31" s="140">
        <f t="shared" si="19"/>
        <v>0</v>
      </c>
      <c r="I31" s="140">
        <f t="shared" si="19"/>
        <v>0</v>
      </c>
      <c r="J31" s="140">
        <f t="shared" si="19"/>
        <v>0</v>
      </c>
      <c r="K31" s="140">
        <f t="shared" si="19"/>
        <v>0</v>
      </c>
      <c r="L31" s="140">
        <f t="shared" si="19"/>
        <v>0</v>
      </c>
      <c r="M31" s="140">
        <f t="shared" si="19"/>
        <v>0</v>
      </c>
      <c r="N31" s="140">
        <f t="shared" si="19"/>
        <v>0</v>
      </c>
      <c r="O31" s="140">
        <f t="shared" si="19"/>
        <v>0</v>
      </c>
      <c r="Q31" s="424"/>
    </row>
    <row r="32" spans="2:17" s="4" customFormat="1" ht="11.25" x14ac:dyDescent="0.2">
      <c r="B32" s="138" t="s">
        <v>182</v>
      </c>
      <c r="C32" s="139">
        <f>SUM(D32:O32)</f>
        <v>0</v>
      </c>
      <c r="D32" s="102">
        <f>'Umsatz.Rent. p.M. Jahr 1'!O32</f>
        <v>0</v>
      </c>
      <c r="E32" s="102">
        <f>D32</f>
        <v>0</v>
      </c>
      <c r="F32" s="102">
        <f t="shared" ref="F32:O32" si="20">E32</f>
        <v>0</v>
      </c>
      <c r="G32" s="102">
        <f t="shared" si="20"/>
        <v>0</v>
      </c>
      <c r="H32" s="102">
        <f t="shared" si="20"/>
        <v>0</v>
      </c>
      <c r="I32" s="102">
        <f t="shared" si="20"/>
        <v>0</v>
      </c>
      <c r="J32" s="102">
        <f t="shared" si="20"/>
        <v>0</v>
      </c>
      <c r="K32" s="102">
        <f t="shared" si="20"/>
        <v>0</v>
      </c>
      <c r="L32" s="102">
        <f t="shared" si="20"/>
        <v>0</v>
      </c>
      <c r="M32" s="102">
        <f t="shared" si="20"/>
        <v>0</v>
      </c>
      <c r="N32" s="102">
        <f t="shared" si="20"/>
        <v>0</v>
      </c>
      <c r="O32" s="102">
        <f t="shared" si="20"/>
        <v>0</v>
      </c>
      <c r="Q32" s="424"/>
    </row>
    <row r="33" spans="2:23" s="4" customFormat="1" ht="11.25" customHeight="1" x14ac:dyDescent="0.2">
      <c r="B33" s="138" t="s">
        <v>50</v>
      </c>
      <c r="C33" s="139">
        <f>SUM(D33:O33)</f>
        <v>0</v>
      </c>
      <c r="D33" s="102">
        <f>'Umsatz.Rent. p.M. Jahr 1'!O33</f>
        <v>0</v>
      </c>
      <c r="E33" s="102">
        <f>D33</f>
        <v>0</v>
      </c>
      <c r="F33" s="102">
        <f t="shared" ref="F33:O33" si="21">E33</f>
        <v>0</v>
      </c>
      <c r="G33" s="102">
        <f t="shared" si="21"/>
        <v>0</v>
      </c>
      <c r="H33" s="102">
        <f t="shared" si="21"/>
        <v>0</v>
      </c>
      <c r="I33" s="102">
        <f t="shared" si="21"/>
        <v>0</v>
      </c>
      <c r="J33" s="102">
        <f t="shared" si="21"/>
        <v>0</v>
      </c>
      <c r="K33" s="102">
        <f t="shared" si="21"/>
        <v>0</v>
      </c>
      <c r="L33" s="102">
        <f t="shared" si="21"/>
        <v>0</v>
      </c>
      <c r="M33" s="102">
        <f t="shared" si="21"/>
        <v>0</v>
      </c>
      <c r="N33" s="102">
        <f t="shared" si="21"/>
        <v>0</v>
      </c>
      <c r="O33" s="102">
        <f t="shared" si="21"/>
        <v>0</v>
      </c>
      <c r="Q33" s="424"/>
    </row>
    <row r="34" spans="2:23" s="4" customFormat="1" ht="11.25" customHeight="1" x14ac:dyDescent="0.2">
      <c r="B34" s="138" t="s">
        <v>51</v>
      </c>
      <c r="C34" s="139">
        <f>SUM(D34:O34)</f>
        <v>0</v>
      </c>
      <c r="D34" s="102">
        <f>'Umsatz.Rent. p.M. Jahr 1'!O34</f>
        <v>0</v>
      </c>
      <c r="E34" s="102">
        <f>D34</f>
        <v>0</v>
      </c>
      <c r="F34" s="102">
        <f t="shared" ref="F34:O34" si="22">E34</f>
        <v>0</v>
      </c>
      <c r="G34" s="102">
        <f t="shared" si="22"/>
        <v>0</v>
      </c>
      <c r="H34" s="102">
        <f t="shared" si="22"/>
        <v>0</v>
      </c>
      <c r="I34" s="102">
        <f t="shared" si="22"/>
        <v>0</v>
      </c>
      <c r="J34" s="102">
        <f t="shared" si="22"/>
        <v>0</v>
      </c>
      <c r="K34" s="102">
        <f t="shared" si="22"/>
        <v>0</v>
      </c>
      <c r="L34" s="102">
        <f t="shared" si="22"/>
        <v>0</v>
      </c>
      <c r="M34" s="102">
        <f t="shared" si="22"/>
        <v>0</v>
      </c>
      <c r="N34" s="102">
        <f t="shared" si="22"/>
        <v>0</v>
      </c>
      <c r="O34" s="102">
        <f t="shared" si="22"/>
        <v>0</v>
      </c>
      <c r="Q34" s="312"/>
    </row>
    <row r="35" spans="2:23" s="4" customFormat="1" ht="11.25" customHeight="1" x14ac:dyDescent="0.2">
      <c r="B35" s="12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7"/>
      <c r="Q35" s="312"/>
    </row>
    <row r="36" spans="2:23" ht="11.25" customHeight="1" x14ac:dyDescent="0.2">
      <c r="B36" s="134" t="s">
        <v>52</v>
      </c>
      <c r="C36" s="136">
        <f>SUM(D36:O36)</f>
        <v>0</v>
      </c>
      <c r="D36" s="140">
        <f>SUM(D37:D39)</f>
        <v>0</v>
      </c>
      <c r="E36" s="140">
        <f>SUM(E37:E39)</f>
        <v>0</v>
      </c>
      <c r="F36" s="140">
        <f t="shared" ref="F36:O36" si="23">SUM(F37:F39)</f>
        <v>0</v>
      </c>
      <c r="G36" s="140">
        <f t="shared" si="23"/>
        <v>0</v>
      </c>
      <c r="H36" s="140">
        <f t="shared" si="23"/>
        <v>0</v>
      </c>
      <c r="I36" s="140">
        <f t="shared" si="23"/>
        <v>0</v>
      </c>
      <c r="J36" s="140">
        <f t="shared" si="23"/>
        <v>0</v>
      </c>
      <c r="K36" s="140">
        <f t="shared" si="23"/>
        <v>0</v>
      </c>
      <c r="L36" s="140">
        <f t="shared" si="23"/>
        <v>0</v>
      </c>
      <c r="M36" s="140">
        <f t="shared" si="23"/>
        <v>0</v>
      </c>
      <c r="N36" s="140">
        <f t="shared" si="23"/>
        <v>0</v>
      </c>
      <c r="O36" s="140">
        <f t="shared" si="23"/>
        <v>0</v>
      </c>
      <c r="P36" s="9"/>
      <c r="Q36" s="9"/>
      <c r="R36" s="9"/>
      <c r="S36" s="9"/>
      <c r="T36" s="9"/>
      <c r="U36" s="9"/>
      <c r="V36" s="9"/>
      <c r="W36" s="9"/>
    </row>
    <row r="37" spans="2:23" ht="11.25" customHeight="1" x14ac:dyDescent="0.2">
      <c r="B37" s="138" t="s">
        <v>29</v>
      </c>
      <c r="C37" s="139">
        <f>SUM(D37:O37)</f>
        <v>0</v>
      </c>
      <c r="D37" s="102">
        <f>'Umsatz.Rent. p.M. Jahr 1'!O37</f>
        <v>0</v>
      </c>
      <c r="E37" s="102">
        <f>D37</f>
        <v>0</v>
      </c>
      <c r="F37" s="102">
        <f t="shared" ref="F37:O37" si="24">E37</f>
        <v>0</v>
      </c>
      <c r="G37" s="102">
        <f t="shared" si="24"/>
        <v>0</v>
      </c>
      <c r="H37" s="102">
        <f t="shared" si="24"/>
        <v>0</v>
      </c>
      <c r="I37" s="102">
        <f t="shared" si="24"/>
        <v>0</v>
      </c>
      <c r="J37" s="102">
        <f t="shared" si="24"/>
        <v>0</v>
      </c>
      <c r="K37" s="102">
        <f t="shared" si="24"/>
        <v>0</v>
      </c>
      <c r="L37" s="102">
        <f t="shared" si="24"/>
        <v>0</v>
      </c>
      <c r="M37" s="102">
        <f t="shared" si="24"/>
        <v>0</v>
      </c>
      <c r="N37" s="102">
        <f t="shared" si="24"/>
        <v>0</v>
      </c>
      <c r="O37" s="102">
        <f t="shared" si="24"/>
        <v>0</v>
      </c>
      <c r="P37" s="9"/>
      <c r="Q37" s="9"/>
      <c r="R37" s="9"/>
      <c r="S37" s="9"/>
      <c r="T37" s="9"/>
      <c r="U37" s="9"/>
      <c r="V37" s="9"/>
      <c r="W37" s="9"/>
    </row>
    <row r="38" spans="2:23" ht="11.25" customHeight="1" x14ac:dyDescent="0.2">
      <c r="B38" s="138" t="s">
        <v>181</v>
      </c>
      <c r="C38" s="139">
        <f>SUM(D38:O38)</f>
        <v>0</v>
      </c>
      <c r="D38" s="102">
        <f>'Umsatz.Rent. p.M. Jahr 1'!O38</f>
        <v>0</v>
      </c>
      <c r="E38" s="102">
        <f>D38</f>
        <v>0</v>
      </c>
      <c r="F38" s="102">
        <f t="shared" ref="F38:O38" si="25">E38</f>
        <v>0</v>
      </c>
      <c r="G38" s="102">
        <f t="shared" si="25"/>
        <v>0</v>
      </c>
      <c r="H38" s="102">
        <f t="shared" si="25"/>
        <v>0</v>
      </c>
      <c r="I38" s="102">
        <f t="shared" si="25"/>
        <v>0</v>
      </c>
      <c r="J38" s="102">
        <f t="shared" si="25"/>
        <v>0</v>
      </c>
      <c r="K38" s="102">
        <f t="shared" si="25"/>
        <v>0</v>
      </c>
      <c r="L38" s="102">
        <f t="shared" si="25"/>
        <v>0</v>
      </c>
      <c r="M38" s="102">
        <f t="shared" si="25"/>
        <v>0</v>
      </c>
      <c r="N38" s="102">
        <f t="shared" si="25"/>
        <v>0</v>
      </c>
      <c r="O38" s="102">
        <f t="shared" si="25"/>
        <v>0</v>
      </c>
      <c r="P38" s="9"/>
      <c r="Q38" s="9"/>
      <c r="R38" s="9"/>
      <c r="S38" s="9"/>
      <c r="T38" s="9"/>
      <c r="U38" s="9"/>
      <c r="V38" s="9"/>
      <c r="W38" s="9"/>
    </row>
    <row r="39" spans="2:23" ht="11.25" customHeight="1" x14ac:dyDescent="0.2">
      <c r="B39" s="138" t="s">
        <v>54</v>
      </c>
      <c r="C39" s="139">
        <f>SUM(D39:O39)</f>
        <v>0</v>
      </c>
      <c r="D39" s="102">
        <f>'Umsatz.Rent. p.M. Jahr 1'!O39</f>
        <v>0</v>
      </c>
      <c r="E39" s="102">
        <f>D39</f>
        <v>0</v>
      </c>
      <c r="F39" s="102">
        <f t="shared" ref="F39:O39" si="26">E39</f>
        <v>0</v>
      </c>
      <c r="G39" s="102">
        <f t="shared" si="26"/>
        <v>0</v>
      </c>
      <c r="H39" s="102">
        <f t="shared" si="26"/>
        <v>0</v>
      </c>
      <c r="I39" s="102">
        <f t="shared" si="26"/>
        <v>0</v>
      </c>
      <c r="J39" s="102">
        <f t="shared" si="26"/>
        <v>0</v>
      </c>
      <c r="K39" s="102">
        <f t="shared" si="26"/>
        <v>0</v>
      </c>
      <c r="L39" s="102">
        <f t="shared" si="26"/>
        <v>0</v>
      </c>
      <c r="M39" s="102">
        <f t="shared" si="26"/>
        <v>0</v>
      </c>
      <c r="N39" s="102">
        <f t="shared" si="26"/>
        <v>0</v>
      </c>
      <c r="O39" s="102">
        <f t="shared" si="26"/>
        <v>0</v>
      </c>
      <c r="P39" s="9"/>
      <c r="Q39" s="9"/>
      <c r="R39" s="9"/>
      <c r="S39" s="9"/>
      <c r="T39" s="9"/>
      <c r="U39" s="9"/>
      <c r="V39" s="9"/>
      <c r="W39" s="9"/>
    </row>
    <row r="40" spans="2:23" ht="11.25" customHeight="1" x14ac:dyDescent="0.2">
      <c r="B40" s="12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7"/>
      <c r="P40" s="9"/>
      <c r="Q40" s="9"/>
      <c r="R40" s="9"/>
      <c r="S40" s="9"/>
      <c r="T40" s="9"/>
      <c r="U40" s="9"/>
      <c r="V40" s="9"/>
      <c r="W40" s="9"/>
    </row>
    <row r="41" spans="2:23" ht="11.25" customHeight="1" x14ac:dyDescent="0.2">
      <c r="B41" s="138" t="s">
        <v>4</v>
      </c>
      <c r="C41" s="139">
        <f t="shared" ref="C41:C47" si="27">SUM(D41:O41)</f>
        <v>0</v>
      </c>
      <c r="D41" s="102">
        <f>'Umsatz.Rent. p.M. Jahr 1'!O41</f>
        <v>0</v>
      </c>
      <c r="E41" s="102">
        <f t="shared" ref="E41:E47" si="28">D41</f>
        <v>0</v>
      </c>
      <c r="F41" s="102">
        <f t="shared" ref="F41:O41" si="29">E41</f>
        <v>0</v>
      </c>
      <c r="G41" s="102">
        <f t="shared" si="29"/>
        <v>0</v>
      </c>
      <c r="H41" s="102">
        <f t="shared" si="29"/>
        <v>0</v>
      </c>
      <c r="I41" s="102">
        <f t="shared" si="29"/>
        <v>0</v>
      </c>
      <c r="J41" s="102">
        <f t="shared" si="29"/>
        <v>0</v>
      </c>
      <c r="K41" s="102">
        <f t="shared" si="29"/>
        <v>0</v>
      </c>
      <c r="L41" s="102">
        <f t="shared" si="29"/>
        <v>0</v>
      </c>
      <c r="M41" s="102">
        <f t="shared" si="29"/>
        <v>0</v>
      </c>
      <c r="N41" s="102">
        <f t="shared" si="29"/>
        <v>0</v>
      </c>
      <c r="O41" s="102">
        <f t="shared" si="29"/>
        <v>0</v>
      </c>
      <c r="P41" s="9"/>
      <c r="Q41" s="9"/>
      <c r="R41" s="9"/>
      <c r="S41" s="9"/>
      <c r="T41" s="9"/>
      <c r="U41" s="9"/>
      <c r="V41" s="9"/>
      <c r="W41" s="9"/>
    </row>
    <row r="42" spans="2:23" ht="11.25" customHeight="1" x14ac:dyDescent="0.2">
      <c r="B42" s="138" t="s">
        <v>56</v>
      </c>
      <c r="C42" s="139">
        <f t="shared" si="27"/>
        <v>0</v>
      </c>
      <c r="D42" s="102">
        <f>'Umsatz.Rent. p.M. Jahr 1'!O42</f>
        <v>0</v>
      </c>
      <c r="E42" s="102">
        <f t="shared" si="28"/>
        <v>0</v>
      </c>
      <c r="F42" s="102">
        <f t="shared" ref="F42:O42" si="30">E42</f>
        <v>0</v>
      </c>
      <c r="G42" s="102">
        <f t="shared" si="30"/>
        <v>0</v>
      </c>
      <c r="H42" s="102">
        <f t="shared" si="30"/>
        <v>0</v>
      </c>
      <c r="I42" s="102">
        <f t="shared" si="30"/>
        <v>0</v>
      </c>
      <c r="J42" s="102">
        <f t="shared" si="30"/>
        <v>0</v>
      </c>
      <c r="K42" s="102">
        <f t="shared" si="30"/>
        <v>0</v>
      </c>
      <c r="L42" s="102">
        <f t="shared" si="30"/>
        <v>0</v>
      </c>
      <c r="M42" s="102">
        <f t="shared" si="30"/>
        <v>0</v>
      </c>
      <c r="N42" s="102">
        <f t="shared" si="30"/>
        <v>0</v>
      </c>
      <c r="O42" s="102">
        <f t="shared" si="30"/>
        <v>0</v>
      </c>
      <c r="P42" s="9"/>
      <c r="Q42" s="9"/>
      <c r="R42" s="9"/>
      <c r="S42" s="9"/>
      <c r="T42" s="9"/>
      <c r="U42" s="9"/>
      <c r="V42" s="9"/>
      <c r="W42" s="9"/>
    </row>
    <row r="43" spans="2:23" ht="11.25" customHeight="1" x14ac:dyDescent="0.2">
      <c r="B43" s="138" t="s">
        <v>183</v>
      </c>
      <c r="C43" s="139">
        <f t="shared" si="27"/>
        <v>0</v>
      </c>
      <c r="D43" s="102">
        <f>'Umsatz.Rent. p.M. Jahr 1'!O43</f>
        <v>0</v>
      </c>
      <c r="E43" s="102">
        <f t="shared" si="28"/>
        <v>0</v>
      </c>
      <c r="F43" s="102">
        <f t="shared" ref="F43:O43" si="31">E43</f>
        <v>0</v>
      </c>
      <c r="G43" s="102">
        <f t="shared" si="31"/>
        <v>0</v>
      </c>
      <c r="H43" s="102">
        <f t="shared" si="31"/>
        <v>0</v>
      </c>
      <c r="I43" s="102">
        <f t="shared" si="31"/>
        <v>0</v>
      </c>
      <c r="J43" s="102">
        <f t="shared" si="31"/>
        <v>0</v>
      </c>
      <c r="K43" s="102">
        <f t="shared" si="31"/>
        <v>0</v>
      </c>
      <c r="L43" s="102">
        <f t="shared" si="31"/>
        <v>0</v>
      </c>
      <c r="M43" s="102">
        <f t="shared" si="31"/>
        <v>0</v>
      </c>
      <c r="N43" s="102">
        <f t="shared" si="31"/>
        <v>0</v>
      </c>
      <c r="O43" s="102">
        <f t="shared" si="31"/>
        <v>0</v>
      </c>
      <c r="P43" s="9"/>
      <c r="Q43" s="9"/>
      <c r="R43" s="9"/>
      <c r="S43" s="9"/>
      <c r="T43" s="9"/>
      <c r="U43" s="9"/>
      <c r="V43" s="9"/>
      <c r="W43" s="9"/>
    </row>
    <row r="44" spans="2:23" s="13" customFormat="1" ht="11.25" customHeight="1" x14ac:dyDescent="0.2">
      <c r="B44" s="138" t="s">
        <v>57</v>
      </c>
      <c r="C44" s="139">
        <f t="shared" si="27"/>
        <v>0</v>
      </c>
      <c r="D44" s="102">
        <f>'Umsatz.Rent. p.M. Jahr 1'!O44</f>
        <v>0</v>
      </c>
      <c r="E44" s="102">
        <f t="shared" si="28"/>
        <v>0</v>
      </c>
      <c r="F44" s="102">
        <f t="shared" ref="F44:O44" si="32">E44</f>
        <v>0</v>
      </c>
      <c r="G44" s="102">
        <f t="shared" si="32"/>
        <v>0</v>
      </c>
      <c r="H44" s="102">
        <f t="shared" si="32"/>
        <v>0</v>
      </c>
      <c r="I44" s="102">
        <f t="shared" si="32"/>
        <v>0</v>
      </c>
      <c r="J44" s="102">
        <f t="shared" si="32"/>
        <v>0</v>
      </c>
      <c r="K44" s="102">
        <f t="shared" si="32"/>
        <v>0</v>
      </c>
      <c r="L44" s="102">
        <f t="shared" si="32"/>
        <v>0</v>
      </c>
      <c r="M44" s="102">
        <f t="shared" si="32"/>
        <v>0</v>
      </c>
      <c r="N44" s="102">
        <f t="shared" si="32"/>
        <v>0</v>
      </c>
      <c r="O44" s="102">
        <f t="shared" si="32"/>
        <v>0</v>
      </c>
      <c r="P44" s="12"/>
      <c r="Q44" s="12"/>
      <c r="R44" s="12"/>
      <c r="S44" s="12"/>
      <c r="T44" s="12"/>
      <c r="U44" s="12"/>
      <c r="V44" s="12"/>
      <c r="W44" s="12"/>
    </row>
    <row r="45" spans="2:23" ht="11.25" customHeight="1" x14ac:dyDescent="0.2">
      <c r="B45" s="138" t="s">
        <v>185</v>
      </c>
      <c r="C45" s="139">
        <f t="shared" si="27"/>
        <v>0</v>
      </c>
      <c r="D45" s="102">
        <f>'Umsatz.Rent. p.M. Jahr 1'!O45</f>
        <v>0</v>
      </c>
      <c r="E45" s="102">
        <f t="shared" si="28"/>
        <v>0</v>
      </c>
      <c r="F45" s="102">
        <f t="shared" ref="F45:O45" si="33">E45</f>
        <v>0</v>
      </c>
      <c r="G45" s="102">
        <f t="shared" si="33"/>
        <v>0</v>
      </c>
      <c r="H45" s="102">
        <f t="shared" si="33"/>
        <v>0</v>
      </c>
      <c r="I45" s="102">
        <f t="shared" si="33"/>
        <v>0</v>
      </c>
      <c r="J45" s="102">
        <f t="shared" si="33"/>
        <v>0</v>
      </c>
      <c r="K45" s="102">
        <f t="shared" si="33"/>
        <v>0</v>
      </c>
      <c r="L45" s="102">
        <f t="shared" si="33"/>
        <v>0</v>
      </c>
      <c r="M45" s="102">
        <f t="shared" si="33"/>
        <v>0</v>
      </c>
      <c r="N45" s="102">
        <f t="shared" si="33"/>
        <v>0</v>
      </c>
      <c r="O45" s="102">
        <f t="shared" si="33"/>
        <v>0</v>
      </c>
      <c r="P45" s="9"/>
      <c r="Q45" s="9"/>
      <c r="R45" s="9"/>
      <c r="S45" s="9"/>
      <c r="T45" s="9"/>
      <c r="U45" s="9"/>
      <c r="V45" s="9"/>
      <c r="W45" s="9"/>
    </row>
    <row r="46" spans="2:23" ht="11.25" customHeight="1" x14ac:dyDescent="0.2">
      <c r="B46" s="138" t="s">
        <v>63</v>
      </c>
      <c r="C46" s="139">
        <f t="shared" si="27"/>
        <v>0</v>
      </c>
      <c r="D46" s="311">
        <f>'Kap.bed.- u. Finanz.plan'!H16</f>
        <v>0</v>
      </c>
      <c r="E46" s="311">
        <f t="shared" si="28"/>
        <v>0</v>
      </c>
      <c r="F46" s="311">
        <f t="shared" ref="F46:O46" si="34">E46</f>
        <v>0</v>
      </c>
      <c r="G46" s="311">
        <f t="shared" si="34"/>
        <v>0</v>
      </c>
      <c r="H46" s="311">
        <f t="shared" si="34"/>
        <v>0</v>
      </c>
      <c r="I46" s="311">
        <f t="shared" si="34"/>
        <v>0</v>
      </c>
      <c r="J46" s="311">
        <f t="shared" si="34"/>
        <v>0</v>
      </c>
      <c r="K46" s="311">
        <f t="shared" si="34"/>
        <v>0</v>
      </c>
      <c r="L46" s="311">
        <f t="shared" si="34"/>
        <v>0</v>
      </c>
      <c r="M46" s="311">
        <f t="shared" si="34"/>
        <v>0</v>
      </c>
      <c r="N46" s="311">
        <f t="shared" si="34"/>
        <v>0</v>
      </c>
      <c r="O46" s="311">
        <f t="shared" si="34"/>
        <v>0</v>
      </c>
      <c r="P46" s="9"/>
      <c r="Q46" s="9"/>
      <c r="R46" s="9"/>
      <c r="S46" s="9"/>
      <c r="T46" s="9"/>
      <c r="U46" s="9"/>
      <c r="V46" s="9"/>
      <c r="W46" s="9"/>
    </row>
    <row r="47" spans="2:23" ht="11.25" customHeight="1" x14ac:dyDescent="0.2">
      <c r="B47" s="141" t="s">
        <v>71</v>
      </c>
      <c r="C47" s="139">
        <f t="shared" si="27"/>
        <v>0</v>
      </c>
      <c r="D47" s="102">
        <f>'Umsatz.Rent. p.M. Jahr 1'!O47</f>
        <v>0</v>
      </c>
      <c r="E47" s="102">
        <f t="shared" si="28"/>
        <v>0</v>
      </c>
      <c r="F47" s="102">
        <f t="shared" ref="F47:O47" si="35">E47</f>
        <v>0</v>
      </c>
      <c r="G47" s="102">
        <f t="shared" si="35"/>
        <v>0</v>
      </c>
      <c r="H47" s="102">
        <f t="shared" si="35"/>
        <v>0</v>
      </c>
      <c r="I47" s="102">
        <f t="shared" si="35"/>
        <v>0</v>
      </c>
      <c r="J47" s="102">
        <f t="shared" si="35"/>
        <v>0</v>
      </c>
      <c r="K47" s="102">
        <f t="shared" si="35"/>
        <v>0</v>
      </c>
      <c r="L47" s="102">
        <f t="shared" si="35"/>
        <v>0</v>
      </c>
      <c r="M47" s="102">
        <f t="shared" si="35"/>
        <v>0</v>
      </c>
      <c r="N47" s="102">
        <f t="shared" si="35"/>
        <v>0</v>
      </c>
      <c r="O47" s="102">
        <f t="shared" si="35"/>
        <v>0</v>
      </c>
      <c r="S47" s="9"/>
      <c r="T47" s="9"/>
      <c r="U47" s="9"/>
      <c r="V47" s="9"/>
      <c r="W47" s="9"/>
    </row>
    <row r="48" spans="2:23" x14ac:dyDescent="0.2">
      <c r="B48" s="142" t="s">
        <v>58</v>
      </c>
      <c r="C48" s="143">
        <f>SUM(C17:C18,C20,C24,C31,C36,C41:C47)</f>
        <v>0</v>
      </c>
      <c r="D48" s="136">
        <f>SUM(D17:D18,D20,D24,D31,D36,D41:D47)</f>
        <v>0</v>
      </c>
      <c r="E48" s="136">
        <f t="shared" ref="E48:O48" si="36">SUM(E17:E18,E20,E24,E31,E36,E41:E47)</f>
        <v>0</v>
      </c>
      <c r="F48" s="136">
        <f t="shared" si="36"/>
        <v>0</v>
      </c>
      <c r="G48" s="136">
        <f t="shared" si="36"/>
        <v>0</v>
      </c>
      <c r="H48" s="136">
        <f t="shared" si="36"/>
        <v>0</v>
      </c>
      <c r="I48" s="136">
        <f t="shared" si="36"/>
        <v>0</v>
      </c>
      <c r="J48" s="136">
        <f t="shared" si="36"/>
        <v>0</v>
      </c>
      <c r="K48" s="136">
        <f t="shared" si="36"/>
        <v>0</v>
      </c>
      <c r="L48" s="136">
        <f t="shared" si="36"/>
        <v>0</v>
      </c>
      <c r="M48" s="136">
        <f t="shared" si="36"/>
        <v>0</v>
      </c>
      <c r="N48" s="136">
        <f t="shared" si="36"/>
        <v>0</v>
      </c>
      <c r="O48" s="136">
        <f t="shared" si="36"/>
        <v>0</v>
      </c>
    </row>
    <row r="49" spans="1:15" x14ac:dyDescent="0.2">
      <c r="B49" s="157"/>
      <c r="C49" s="158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</row>
    <row r="50" spans="1:15" ht="25.5" x14ac:dyDescent="0.2">
      <c r="B50" s="144" t="s">
        <v>59</v>
      </c>
      <c r="C50" s="145">
        <f t="shared" ref="C50:O50" si="37">C14-C48</f>
        <v>0</v>
      </c>
      <c r="D50" s="145">
        <f t="shared" si="37"/>
        <v>0</v>
      </c>
      <c r="E50" s="145">
        <f t="shared" si="37"/>
        <v>0</v>
      </c>
      <c r="F50" s="145">
        <f t="shared" si="37"/>
        <v>0</v>
      </c>
      <c r="G50" s="145">
        <f t="shared" si="37"/>
        <v>0</v>
      </c>
      <c r="H50" s="145">
        <f t="shared" si="37"/>
        <v>0</v>
      </c>
      <c r="I50" s="145">
        <f t="shared" si="37"/>
        <v>0</v>
      </c>
      <c r="J50" s="145">
        <f t="shared" si="37"/>
        <v>0</v>
      </c>
      <c r="K50" s="145">
        <f t="shared" si="37"/>
        <v>0</v>
      </c>
      <c r="L50" s="145">
        <f t="shared" si="37"/>
        <v>0</v>
      </c>
      <c r="M50" s="145">
        <f t="shared" si="37"/>
        <v>0</v>
      </c>
      <c r="N50" s="145">
        <f t="shared" si="37"/>
        <v>0</v>
      </c>
      <c r="O50" s="145">
        <f t="shared" si="37"/>
        <v>0</v>
      </c>
    </row>
    <row r="51" spans="1:15" x14ac:dyDescent="0.2">
      <c r="B51" s="134" t="s">
        <v>215</v>
      </c>
      <c r="C51" s="146" t="str">
        <f>IF(SUM(D50:O50)&gt;24500,"GewSt fällig!","---")</f>
        <v>---</v>
      </c>
      <c r="D51" s="308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7"/>
    </row>
    <row r="52" spans="1:15" x14ac:dyDescent="0.2">
      <c r="B52" s="147" t="s">
        <v>97</v>
      </c>
      <c r="C52" s="148">
        <f>SUM(D52:O52)</f>
        <v>0</v>
      </c>
      <c r="D52" s="139">
        <f>'Private Ausgaben'!$I$37/12</f>
        <v>0</v>
      </c>
      <c r="E52" s="139">
        <f>'Private Ausgaben'!$I$37/12</f>
        <v>0</v>
      </c>
      <c r="F52" s="139">
        <f>'Private Ausgaben'!$I$37/12</f>
        <v>0</v>
      </c>
      <c r="G52" s="139">
        <f>'Private Ausgaben'!$I$37/12</f>
        <v>0</v>
      </c>
      <c r="H52" s="139">
        <f>'Private Ausgaben'!$I$37/12</f>
        <v>0</v>
      </c>
      <c r="I52" s="139">
        <f>'Private Ausgaben'!$I$37/12</f>
        <v>0</v>
      </c>
      <c r="J52" s="139">
        <f>'Private Ausgaben'!$I$37/12</f>
        <v>0</v>
      </c>
      <c r="K52" s="139">
        <f>'Private Ausgaben'!$I$37/12</f>
        <v>0</v>
      </c>
      <c r="L52" s="139">
        <f>'Private Ausgaben'!$I$37/12</f>
        <v>0</v>
      </c>
      <c r="M52" s="139">
        <f>'Private Ausgaben'!$I$37/12</f>
        <v>0</v>
      </c>
      <c r="N52" s="139">
        <f>'Private Ausgaben'!$I$37/12</f>
        <v>0</v>
      </c>
      <c r="O52" s="139">
        <f>'Private Ausgaben'!$I$37/12</f>
        <v>0</v>
      </c>
    </row>
    <row r="53" spans="1:15" x14ac:dyDescent="0.2">
      <c r="B53" s="149" t="s">
        <v>20</v>
      </c>
      <c r="C53" s="140">
        <f t="shared" ref="C53:O53" si="38">C50-C52</f>
        <v>0</v>
      </c>
      <c r="D53" s="140">
        <f t="shared" si="38"/>
        <v>0</v>
      </c>
      <c r="E53" s="140">
        <f t="shared" si="38"/>
        <v>0</v>
      </c>
      <c r="F53" s="140">
        <f t="shared" si="38"/>
        <v>0</v>
      </c>
      <c r="G53" s="140">
        <f t="shared" si="38"/>
        <v>0</v>
      </c>
      <c r="H53" s="140">
        <f t="shared" si="38"/>
        <v>0</v>
      </c>
      <c r="I53" s="140">
        <f t="shared" si="38"/>
        <v>0</v>
      </c>
      <c r="J53" s="140">
        <f t="shared" si="38"/>
        <v>0</v>
      </c>
      <c r="K53" s="140">
        <f t="shared" si="38"/>
        <v>0</v>
      </c>
      <c r="L53" s="140">
        <f t="shared" si="38"/>
        <v>0</v>
      </c>
      <c r="M53" s="140">
        <f t="shared" si="38"/>
        <v>0</v>
      </c>
      <c r="N53" s="140">
        <f t="shared" si="38"/>
        <v>0</v>
      </c>
      <c r="O53" s="140">
        <f t="shared" si="38"/>
        <v>0</v>
      </c>
    </row>
    <row r="54" spans="1:15" x14ac:dyDescent="0.2">
      <c r="B54" s="150" t="s">
        <v>90</v>
      </c>
      <c r="C54" s="148">
        <f>'Umsatz.Rent. p.M. Jahr 1'!C56</f>
        <v>0</v>
      </c>
      <c r="D54" s="159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1"/>
    </row>
    <row r="55" spans="1:15" x14ac:dyDescent="0.2">
      <c r="B55" s="149" t="s">
        <v>65</v>
      </c>
      <c r="C55" s="136">
        <f>SUM(D55:O55)</f>
        <v>0</v>
      </c>
      <c r="D55" s="140">
        <f>'Kap.bed.- u. Finanz.plan'!$H33</f>
        <v>0</v>
      </c>
      <c r="E55" s="140">
        <f>'Kap.bed.- u. Finanz.plan'!$H33</f>
        <v>0</v>
      </c>
      <c r="F55" s="140">
        <f>'Kap.bed.- u. Finanz.plan'!$H33</f>
        <v>0</v>
      </c>
      <c r="G55" s="140">
        <f>'Kap.bed.- u. Finanz.plan'!$H33</f>
        <v>0</v>
      </c>
      <c r="H55" s="140">
        <f>'Kap.bed.- u. Finanz.plan'!$H33</f>
        <v>0</v>
      </c>
      <c r="I55" s="140">
        <f>'Kap.bed.- u. Finanz.plan'!$H33</f>
        <v>0</v>
      </c>
      <c r="J55" s="140">
        <f>'Kap.bed.- u. Finanz.plan'!$H33</f>
        <v>0</v>
      </c>
      <c r="K55" s="140">
        <f>'Kap.bed.- u. Finanz.plan'!$H33</f>
        <v>0</v>
      </c>
      <c r="L55" s="140">
        <f>'Kap.bed.- u. Finanz.plan'!$H33</f>
        <v>0</v>
      </c>
      <c r="M55" s="140">
        <f>'Kap.bed.- u. Finanz.plan'!$H33</f>
        <v>0</v>
      </c>
      <c r="N55" s="140">
        <f>'Kap.bed.- u. Finanz.plan'!$H33</f>
        <v>0</v>
      </c>
      <c r="O55" s="140">
        <f>'Kap.bed.- u. Finanz.plan'!$H33</f>
        <v>0</v>
      </c>
    </row>
    <row r="56" spans="1:15" x14ac:dyDescent="0.2">
      <c r="B56" s="151" t="s">
        <v>20</v>
      </c>
      <c r="C56" s="145">
        <f>C53+C54-C55</f>
        <v>0</v>
      </c>
      <c r="D56" s="148">
        <f t="shared" ref="D56:O56" si="39">D53-D55</f>
        <v>0</v>
      </c>
      <c r="E56" s="148">
        <f t="shared" si="39"/>
        <v>0</v>
      </c>
      <c r="F56" s="148">
        <f t="shared" si="39"/>
        <v>0</v>
      </c>
      <c r="G56" s="148">
        <f t="shared" si="39"/>
        <v>0</v>
      </c>
      <c r="H56" s="148">
        <f t="shared" si="39"/>
        <v>0</v>
      </c>
      <c r="I56" s="148">
        <f t="shared" si="39"/>
        <v>0</v>
      </c>
      <c r="J56" s="148">
        <f t="shared" si="39"/>
        <v>0</v>
      </c>
      <c r="K56" s="148">
        <f t="shared" si="39"/>
        <v>0</v>
      </c>
      <c r="L56" s="148">
        <f t="shared" si="39"/>
        <v>0</v>
      </c>
      <c r="M56" s="148">
        <f t="shared" si="39"/>
        <v>0</v>
      </c>
      <c r="N56" s="148">
        <f t="shared" si="39"/>
        <v>0</v>
      </c>
      <c r="O56" s="148">
        <f t="shared" si="39"/>
        <v>0</v>
      </c>
    </row>
    <row r="57" spans="1:15" x14ac:dyDescent="0.2"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</row>
    <row r="58" spans="1:15" ht="22.5" x14ac:dyDescent="0.2">
      <c r="B58" s="152" t="s">
        <v>60</v>
      </c>
      <c r="C58" s="136">
        <f>SUM(D58:O58)</f>
        <v>0</v>
      </c>
      <c r="D58" s="136">
        <f t="shared" ref="D58:O58" si="40">D52+D48+D12+D9</f>
        <v>0</v>
      </c>
      <c r="E58" s="136">
        <f t="shared" si="40"/>
        <v>0</v>
      </c>
      <c r="F58" s="136">
        <f t="shared" si="40"/>
        <v>0</v>
      </c>
      <c r="G58" s="136">
        <f t="shared" si="40"/>
        <v>0</v>
      </c>
      <c r="H58" s="136">
        <f t="shared" si="40"/>
        <v>0</v>
      </c>
      <c r="I58" s="136">
        <f t="shared" si="40"/>
        <v>0</v>
      </c>
      <c r="J58" s="136">
        <f t="shared" si="40"/>
        <v>0</v>
      </c>
      <c r="K58" s="136">
        <f t="shared" si="40"/>
        <v>0</v>
      </c>
      <c r="L58" s="136">
        <f t="shared" si="40"/>
        <v>0</v>
      </c>
      <c r="M58" s="136">
        <f t="shared" si="40"/>
        <v>0</v>
      </c>
      <c r="N58" s="136">
        <f t="shared" si="40"/>
        <v>0</v>
      </c>
      <c r="O58" s="136">
        <f t="shared" si="40"/>
        <v>0</v>
      </c>
    </row>
    <row r="59" spans="1:15" x14ac:dyDescent="0.2">
      <c r="B59" s="151" t="s">
        <v>62</v>
      </c>
      <c r="C59" s="148">
        <f t="shared" ref="C59:O59" si="41">C8</f>
        <v>0</v>
      </c>
      <c r="D59" s="148">
        <f t="shared" si="41"/>
        <v>0</v>
      </c>
      <c r="E59" s="148">
        <f t="shared" si="41"/>
        <v>0</v>
      </c>
      <c r="F59" s="148">
        <f t="shared" si="41"/>
        <v>0</v>
      </c>
      <c r="G59" s="148">
        <f t="shared" si="41"/>
        <v>0</v>
      </c>
      <c r="H59" s="148">
        <f t="shared" si="41"/>
        <v>0</v>
      </c>
      <c r="I59" s="148">
        <f t="shared" si="41"/>
        <v>0</v>
      </c>
      <c r="J59" s="148">
        <f t="shared" si="41"/>
        <v>0</v>
      </c>
      <c r="K59" s="148">
        <f t="shared" si="41"/>
        <v>0</v>
      </c>
      <c r="L59" s="148">
        <f t="shared" si="41"/>
        <v>0</v>
      </c>
      <c r="M59" s="148">
        <f t="shared" si="41"/>
        <v>0</v>
      </c>
      <c r="N59" s="148">
        <f t="shared" si="41"/>
        <v>0</v>
      </c>
      <c r="O59" s="148">
        <f t="shared" si="41"/>
        <v>0</v>
      </c>
    </row>
    <row r="60" spans="1:15" x14ac:dyDescent="0.2">
      <c r="B60" s="153" t="s">
        <v>66</v>
      </c>
      <c r="C60" s="143">
        <f>C59-C58</f>
        <v>0</v>
      </c>
      <c r="D60" s="127">
        <f>D59-D58</f>
        <v>0</v>
      </c>
      <c r="E60" s="128">
        <f t="shared" ref="E60:O60" si="42">E59-E58</f>
        <v>0</v>
      </c>
      <c r="F60" s="128">
        <f t="shared" si="42"/>
        <v>0</v>
      </c>
      <c r="G60" s="128">
        <f t="shared" si="42"/>
        <v>0</v>
      </c>
      <c r="H60" s="128">
        <f t="shared" si="42"/>
        <v>0</v>
      </c>
      <c r="I60" s="128">
        <f t="shared" si="42"/>
        <v>0</v>
      </c>
      <c r="J60" s="128">
        <f t="shared" si="42"/>
        <v>0</v>
      </c>
      <c r="K60" s="128">
        <f t="shared" si="42"/>
        <v>0</v>
      </c>
      <c r="L60" s="128">
        <f t="shared" si="42"/>
        <v>0</v>
      </c>
      <c r="M60" s="128">
        <f t="shared" si="42"/>
        <v>0</v>
      </c>
      <c r="N60" s="128">
        <f t="shared" si="42"/>
        <v>0</v>
      </c>
      <c r="O60" s="128">
        <f t="shared" si="42"/>
        <v>0</v>
      </c>
    </row>
    <row r="61" spans="1:15" s="29" customFormat="1" ht="6" customHeight="1" x14ac:dyDescent="0.2">
      <c r="B61" s="47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</row>
    <row r="62" spans="1:15" ht="13.5" customHeight="1" x14ac:dyDescent="0.2">
      <c r="B62" s="380"/>
      <c r="C62" s="310"/>
      <c r="D62" s="39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 ht="69.75" customHeight="1" x14ac:dyDescent="0.2">
      <c r="A63" s="423" t="s">
        <v>168</v>
      </c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248"/>
      <c r="O63" s="248"/>
    </row>
  </sheetData>
  <sheetProtection sheet="1" objects="1" scenarios="1" formatCells="0" formatColumns="0" formatRows="0" selectLockedCells="1"/>
  <mergeCells count="3">
    <mergeCell ref="Q8:Q33"/>
    <mergeCell ref="C6:C7"/>
    <mergeCell ref="A63:M63"/>
  </mergeCells>
  <conditionalFormatting sqref="C60:O61">
    <cfRule type="cellIs" dxfId="15" priority="1" stopIfTrue="1" operator="lessThan">
      <formula>0</formula>
    </cfRule>
  </conditionalFormatting>
  <conditionalFormatting sqref="C61:O61">
    <cfRule type="cellIs" dxfId="14" priority="8" stopIfTrue="1" operator="lessThan">
      <formula>0</formula>
    </cfRule>
  </conditionalFormatting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77" orientation="landscape" r:id="rId1"/>
  <headerFooter alignWithMargins="0"/>
  <ignoredErrors>
    <ignoredError sqref="E12:E47 F12:O45 D12:D46 D47 F47:O47 F46:J46 K46:O46 D8:O10 D11" unlockedFormula="1"/>
    <ignoredError sqref="E11:N11" formula="1" unlockedFormula="1"/>
    <ignoredError sqref="O11 C1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B2:W63"/>
  <sheetViews>
    <sheetView showGridLines="0" topLeftCell="A25" zoomScaleNormal="100" workbookViewId="0">
      <selection activeCell="F47" sqref="F47"/>
    </sheetView>
  </sheetViews>
  <sheetFormatPr baseColWidth="10" defaultColWidth="11.42578125" defaultRowHeight="12.75" x14ac:dyDescent="0.2"/>
  <cols>
    <col min="1" max="1" width="1.85546875" style="1" customWidth="1"/>
    <col min="2" max="2" width="32.42578125" style="3" customWidth="1"/>
    <col min="3" max="3" width="14.85546875" style="3" customWidth="1"/>
    <col min="4" max="15" width="11.85546875" style="1" customWidth="1"/>
    <col min="16" max="16" width="6.7109375" style="1" customWidth="1"/>
    <col min="17" max="17" width="25.7109375" style="1" customWidth="1"/>
    <col min="18" max="16384" width="11.42578125" style="1"/>
  </cols>
  <sheetData>
    <row r="2" spans="2:17" x14ac:dyDescent="0.2">
      <c r="B2" s="14"/>
      <c r="C2" s="14"/>
      <c r="D2"/>
      <c r="E2"/>
      <c r="F2"/>
      <c r="G2"/>
      <c r="H2"/>
      <c r="I2"/>
      <c r="J2"/>
      <c r="K2"/>
      <c r="L2"/>
      <c r="M2"/>
      <c r="N2"/>
      <c r="O2"/>
    </row>
    <row r="3" spans="2:17" ht="20.25" x14ac:dyDescent="0.3">
      <c r="B3" s="69" t="s">
        <v>157</v>
      </c>
      <c r="C3" s="14"/>
      <c r="D3"/>
      <c r="E3"/>
      <c r="F3"/>
      <c r="G3"/>
      <c r="H3"/>
      <c r="I3"/>
      <c r="J3"/>
      <c r="K3"/>
      <c r="L3"/>
      <c r="M3"/>
      <c r="N3"/>
      <c r="O3"/>
    </row>
    <row r="4" spans="2:17" x14ac:dyDescent="0.2">
      <c r="B4" s="14"/>
      <c r="C4" s="14"/>
      <c r="D4"/>
      <c r="E4"/>
      <c r="F4"/>
      <c r="G4"/>
      <c r="H4"/>
      <c r="I4"/>
      <c r="J4"/>
      <c r="K4"/>
      <c r="L4"/>
      <c r="M4"/>
      <c r="N4"/>
      <c r="O4"/>
    </row>
    <row r="6" spans="2:17" s="4" customFormat="1" ht="15" x14ac:dyDescent="0.2">
      <c r="B6" s="129" t="s">
        <v>3</v>
      </c>
      <c r="C6" s="422" t="s">
        <v>142</v>
      </c>
      <c r="D6" s="124">
        <f>'Private Ausgaben'!L6</f>
        <v>2027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Q6" s="10"/>
    </row>
    <row r="7" spans="2:17" s="5" customFormat="1" ht="13.5" customHeight="1" x14ac:dyDescent="0.2">
      <c r="B7" s="129" t="s">
        <v>32</v>
      </c>
      <c r="C7" s="422"/>
      <c r="D7" s="95" t="s">
        <v>132</v>
      </c>
      <c r="E7" s="95" t="s">
        <v>133</v>
      </c>
      <c r="F7" s="95" t="s">
        <v>118</v>
      </c>
      <c r="G7" s="95" t="s">
        <v>134</v>
      </c>
      <c r="H7" s="95" t="s">
        <v>0</v>
      </c>
      <c r="I7" s="95" t="s">
        <v>135</v>
      </c>
      <c r="J7" s="95" t="s">
        <v>136</v>
      </c>
      <c r="K7" s="95" t="s">
        <v>137</v>
      </c>
      <c r="L7" s="95" t="s">
        <v>138</v>
      </c>
      <c r="M7" s="95" t="s">
        <v>139</v>
      </c>
      <c r="N7" s="95" t="s">
        <v>140</v>
      </c>
      <c r="O7" s="95" t="s">
        <v>141</v>
      </c>
    </row>
    <row r="8" spans="2:17" s="4" customFormat="1" x14ac:dyDescent="0.2">
      <c r="B8" s="130" t="s">
        <v>62</v>
      </c>
      <c r="C8" s="131">
        <f>SUM(D8:O8)</f>
        <v>0</v>
      </c>
      <c r="D8" s="132">
        <f>'Umsatz-Rent. p.M. Jahr 2'!O8</f>
        <v>0</v>
      </c>
      <c r="E8" s="132">
        <f>D8</f>
        <v>0</v>
      </c>
      <c r="F8" s="132">
        <f t="shared" ref="F8:O9" si="0">E8</f>
        <v>0</v>
      </c>
      <c r="G8" s="132">
        <f t="shared" si="0"/>
        <v>0</v>
      </c>
      <c r="H8" s="132">
        <f t="shared" si="0"/>
        <v>0</v>
      </c>
      <c r="I8" s="132">
        <f t="shared" si="0"/>
        <v>0</v>
      </c>
      <c r="J8" s="132">
        <f t="shared" si="0"/>
        <v>0</v>
      </c>
      <c r="K8" s="132">
        <f t="shared" si="0"/>
        <v>0</v>
      </c>
      <c r="L8" s="132">
        <f t="shared" si="0"/>
        <v>0</v>
      </c>
      <c r="M8" s="132">
        <f t="shared" si="0"/>
        <v>0</v>
      </c>
      <c r="N8" s="132">
        <f t="shared" si="0"/>
        <v>0</v>
      </c>
      <c r="O8" s="132">
        <f t="shared" si="0"/>
        <v>0</v>
      </c>
      <c r="Q8" s="424"/>
    </row>
    <row r="9" spans="2:17" s="4" customFormat="1" ht="11.25" x14ac:dyDescent="0.2">
      <c r="B9" s="249" t="s">
        <v>170</v>
      </c>
      <c r="C9" s="133">
        <f>SUM(D9:O9)</f>
        <v>0</v>
      </c>
      <c r="D9" s="102">
        <f>'Umsatz-Rent. p.M. Jahr 2'!O9</f>
        <v>0</v>
      </c>
      <c r="E9" s="102">
        <f>D9</f>
        <v>0</v>
      </c>
      <c r="F9" s="102">
        <f t="shared" si="0"/>
        <v>0</v>
      </c>
      <c r="G9" s="102">
        <f t="shared" si="0"/>
        <v>0</v>
      </c>
      <c r="H9" s="102">
        <f t="shared" si="0"/>
        <v>0</v>
      </c>
      <c r="I9" s="102">
        <f t="shared" si="0"/>
        <v>0</v>
      </c>
      <c r="J9" s="102">
        <f t="shared" si="0"/>
        <v>0</v>
      </c>
      <c r="K9" s="102">
        <f t="shared" si="0"/>
        <v>0</v>
      </c>
      <c r="L9" s="102">
        <f t="shared" si="0"/>
        <v>0</v>
      </c>
      <c r="M9" s="102">
        <f t="shared" si="0"/>
        <v>0</v>
      </c>
      <c r="N9" s="102">
        <f t="shared" si="0"/>
        <v>0</v>
      </c>
      <c r="O9" s="102">
        <f t="shared" si="0"/>
        <v>0</v>
      </c>
      <c r="Q9" s="424"/>
    </row>
    <row r="10" spans="2:17" s="4" customFormat="1" ht="11.25" x14ac:dyDescent="0.2">
      <c r="B10" s="249" t="s">
        <v>171</v>
      </c>
      <c r="C10" s="133">
        <f>SUM(D10:O10)</f>
        <v>0</v>
      </c>
      <c r="D10" s="102">
        <f>'Umsatz-Rent. p.M. Jahr 2'!O10</f>
        <v>0</v>
      </c>
      <c r="E10" s="102">
        <f>D10</f>
        <v>0</v>
      </c>
      <c r="F10" s="102">
        <f t="shared" ref="F10:O10" si="1">E10</f>
        <v>0</v>
      </c>
      <c r="G10" s="102">
        <f t="shared" si="1"/>
        <v>0</v>
      </c>
      <c r="H10" s="102">
        <f t="shared" si="1"/>
        <v>0</v>
      </c>
      <c r="I10" s="102">
        <f t="shared" si="1"/>
        <v>0</v>
      </c>
      <c r="J10" s="102">
        <f t="shared" si="1"/>
        <v>0</v>
      </c>
      <c r="K10" s="102">
        <f t="shared" si="1"/>
        <v>0</v>
      </c>
      <c r="L10" s="102">
        <f t="shared" si="1"/>
        <v>0</v>
      </c>
      <c r="M10" s="102">
        <f t="shared" si="1"/>
        <v>0</v>
      </c>
      <c r="N10" s="102">
        <f t="shared" si="1"/>
        <v>0</v>
      </c>
      <c r="O10" s="102">
        <f t="shared" si="1"/>
        <v>0</v>
      </c>
      <c r="Q10" s="424"/>
    </row>
    <row r="11" spans="2:17" s="6" customFormat="1" ht="11.25" x14ac:dyDescent="0.2">
      <c r="B11" s="134" t="s">
        <v>5</v>
      </c>
      <c r="C11" s="136">
        <f>C8-C9-C10</f>
        <v>0</v>
      </c>
      <c r="D11" s="136">
        <f>D8-D9-D10</f>
        <v>0</v>
      </c>
      <c r="E11" s="136">
        <f t="shared" ref="E11:O11" si="2">E8-E9-E10</f>
        <v>0</v>
      </c>
      <c r="F11" s="136">
        <f t="shared" si="2"/>
        <v>0</v>
      </c>
      <c r="G11" s="136">
        <f t="shared" si="2"/>
        <v>0</v>
      </c>
      <c r="H11" s="136">
        <f t="shared" si="2"/>
        <v>0</v>
      </c>
      <c r="I11" s="136">
        <f t="shared" si="2"/>
        <v>0</v>
      </c>
      <c r="J11" s="136">
        <f t="shared" si="2"/>
        <v>0</v>
      </c>
      <c r="K11" s="136">
        <f t="shared" si="2"/>
        <v>0</v>
      </c>
      <c r="L11" s="136">
        <f t="shared" si="2"/>
        <v>0</v>
      </c>
      <c r="M11" s="136">
        <f t="shared" si="2"/>
        <v>0</v>
      </c>
      <c r="N11" s="136">
        <f t="shared" si="2"/>
        <v>0</v>
      </c>
      <c r="O11" s="136">
        <f t="shared" si="2"/>
        <v>0</v>
      </c>
      <c r="Q11" s="424"/>
    </row>
    <row r="12" spans="2:17" s="6" customFormat="1" ht="11.25" x14ac:dyDescent="0.2">
      <c r="B12" s="249" t="s">
        <v>173</v>
      </c>
      <c r="C12" s="133">
        <f>SUM(D12:O12)</f>
        <v>0</v>
      </c>
      <c r="D12" s="102">
        <f>'Umsatz-Rent. p.M. Jahr 2'!O12</f>
        <v>0</v>
      </c>
      <c r="E12" s="102">
        <f>D12</f>
        <v>0</v>
      </c>
      <c r="F12" s="102">
        <f t="shared" ref="F12:O13" si="3">E12</f>
        <v>0</v>
      </c>
      <c r="G12" s="102">
        <f t="shared" si="3"/>
        <v>0</v>
      </c>
      <c r="H12" s="102">
        <f t="shared" si="3"/>
        <v>0</v>
      </c>
      <c r="I12" s="102">
        <f t="shared" si="3"/>
        <v>0</v>
      </c>
      <c r="J12" s="102">
        <f t="shared" si="3"/>
        <v>0</v>
      </c>
      <c r="K12" s="102">
        <f t="shared" si="3"/>
        <v>0</v>
      </c>
      <c r="L12" s="102">
        <f t="shared" si="3"/>
        <v>0</v>
      </c>
      <c r="M12" s="102">
        <f t="shared" si="3"/>
        <v>0</v>
      </c>
      <c r="N12" s="102">
        <f t="shared" si="3"/>
        <v>0</v>
      </c>
      <c r="O12" s="102">
        <f t="shared" si="3"/>
        <v>0</v>
      </c>
      <c r="Q12" s="424"/>
    </row>
    <row r="13" spans="2:17" s="4" customFormat="1" ht="11.25" x14ac:dyDescent="0.2">
      <c r="B13" s="250" t="s">
        <v>172</v>
      </c>
      <c r="C13" s="251">
        <f>SUM(D13:O13)</f>
        <v>0</v>
      </c>
      <c r="D13" s="252">
        <f>'Umsatz-Rent. p.M. Jahr 2'!O13</f>
        <v>0</v>
      </c>
      <c r="E13" s="252">
        <f>D13</f>
        <v>0</v>
      </c>
      <c r="F13" s="252">
        <f t="shared" si="3"/>
        <v>0</v>
      </c>
      <c r="G13" s="252">
        <f t="shared" si="3"/>
        <v>0</v>
      </c>
      <c r="H13" s="252">
        <f t="shared" si="3"/>
        <v>0</v>
      </c>
      <c r="I13" s="252">
        <f t="shared" si="3"/>
        <v>0</v>
      </c>
      <c r="J13" s="252">
        <f t="shared" si="3"/>
        <v>0</v>
      </c>
      <c r="K13" s="252">
        <f t="shared" si="3"/>
        <v>0</v>
      </c>
      <c r="L13" s="252">
        <f t="shared" si="3"/>
        <v>0</v>
      </c>
      <c r="M13" s="252">
        <f t="shared" si="3"/>
        <v>0</v>
      </c>
      <c r="N13" s="252">
        <f t="shared" si="3"/>
        <v>0</v>
      </c>
      <c r="O13" s="252">
        <f t="shared" si="3"/>
        <v>0</v>
      </c>
      <c r="Q13" s="424"/>
    </row>
    <row r="14" spans="2:17" s="4" customFormat="1" ht="11.25" x14ac:dyDescent="0.2">
      <c r="B14" s="134" t="s">
        <v>61</v>
      </c>
      <c r="C14" s="135">
        <f t="shared" ref="C14:O14" si="4">C11-C12</f>
        <v>0</v>
      </c>
      <c r="D14" s="136">
        <f t="shared" si="4"/>
        <v>0</v>
      </c>
      <c r="E14" s="136">
        <f t="shared" si="4"/>
        <v>0</v>
      </c>
      <c r="F14" s="136">
        <f t="shared" si="4"/>
        <v>0</v>
      </c>
      <c r="G14" s="136">
        <f t="shared" si="4"/>
        <v>0</v>
      </c>
      <c r="H14" s="136">
        <f t="shared" si="4"/>
        <v>0</v>
      </c>
      <c r="I14" s="136">
        <f t="shared" si="4"/>
        <v>0</v>
      </c>
      <c r="J14" s="136">
        <f t="shared" si="4"/>
        <v>0</v>
      </c>
      <c r="K14" s="136">
        <f t="shared" si="4"/>
        <v>0</v>
      </c>
      <c r="L14" s="136">
        <f t="shared" si="4"/>
        <v>0</v>
      </c>
      <c r="M14" s="136">
        <f t="shared" si="4"/>
        <v>0</v>
      </c>
      <c r="N14" s="136">
        <f t="shared" si="4"/>
        <v>0</v>
      </c>
      <c r="O14" s="136">
        <f t="shared" si="4"/>
        <v>0</v>
      </c>
      <c r="Q14" s="424"/>
    </row>
    <row r="15" spans="2:17" s="4" customFormat="1" ht="11.25" x14ac:dyDescent="0.2">
      <c r="B15" s="156"/>
      <c r="C15" s="302"/>
      <c r="D15" s="303"/>
      <c r="E15" s="303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Q15" s="424"/>
    </row>
    <row r="16" spans="2:17" s="4" customFormat="1" ht="11.25" x14ac:dyDescent="0.2">
      <c r="B16" s="137" t="s">
        <v>40</v>
      </c>
      <c r="C16" s="304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Q16" s="424"/>
    </row>
    <row r="17" spans="2:17" s="4" customFormat="1" ht="11.25" x14ac:dyDescent="0.2">
      <c r="B17" s="138" t="s">
        <v>72</v>
      </c>
      <c r="C17" s="139">
        <f>SUM(D17:O17)</f>
        <v>0</v>
      </c>
      <c r="D17" s="102">
        <f>'Umsatz-Rent. p.M. Jahr 2'!O17</f>
        <v>0</v>
      </c>
      <c r="E17" s="102">
        <f>D17</f>
        <v>0</v>
      </c>
      <c r="F17" s="102">
        <f t="shared" ref="F17:O18" si="5">E17</f>
        <v>0</v>
      </c>
      <c r="G17" s="102">
        <f t="shared" si="5"/>
        <v>0</v>
      </c>
      <c r="H17" s="102">
        <f t="shared" si="5"/>
        <v>0</v>
      </c>
      <c r="I17" s="102">
        <f t="shared" si="5"/>
        <v>0</v>
      </c>
      <c r="J17" s="102">
        <f t="shared" si="5"/>
        <v>0</v>
      </c>
      <c r="K17" s="102">
        <f t="shared" si="5"/>
        <v>0</v>
      </c>
      <c r="L17" s="102">
        <f t="shared" si="5"/>
        <v>0</v>
      </c>
      <c r="M17" s="102">
        <f t="shared" si="5"/>
        <v>0</v>
      </c>
      <c r="N17" s="102">
        <f t="shared" si="5"/>
        <v>0</v>
      </c>
      <c r="O17" s="102">
        <f t="shared" si="5"/>
        <v>0</v>
      </c>
      <c r="Q17" s="424"/>
    </row>
    <row r="18" spans="2:17" s="4" customFormat="1" ht="11.25" x14ac:dyDescent="0.2">
      <c r="B18" s="138" t="s">
        <v>70</v>
      </c>
      <c r="C18" s="139">
        <f>SUM(D18:O18)</f>
        <v>0</v>
      </c>
      <c r="D18" s="102">
        <f>'Umsatz-Rent. p.M. Jahr 2'!O18</f>
        <v>0</v>
      </c>
      <c r="E18" s="102">
        <f>D18</f>
        <v>0</v>
      </c>
      <c r="F18" s="102">
        <f t="shared" si="5"/>
        <v>0</v>
      </c>
      <c r="G18" s="102">
        <f t="shared" si="5"/>
        <v>0</v>
      </c>
      <c r="H18" s="102">
        <f t="shared" si="5"/>
        <v>0</v>
      </c>
      <c r="I18" s="102">
        <f t="shared" si="5"/>
        <v>0</v>
      </c>
      <c r="J18" s="102">
        <f t="shared" si="5"/>
        <v>0</v>
      </c>
      <c r="K18" s="102">
        <f t="shared" si="5"/>
        <v>0</v>
      </c>
      <c r="L18" s="102">
        <f t="shared" si="5"/>
        <v>0</v>
      </c>
      <c r="M18" s="102">
        <f t="shared" si="5"/>
        <v>0</v>
      </c>
      <c r="N18" s="102">
        <f t="shared" si="5"/>
        <v>0</v>
      </c>
      <c r="O18" s="102">
        <f t="shared" si="5"/>
        <v>0</v>
      </c>
      <c r="Q18" s="424"/>
    </row>
    <row r="19" spans="2:17" s="4" customFormat="1" ht="11.25" x14ac:dyDescent="0.2">
      <c r="B19" s="125"/>
      <c r="C19" s="155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7"/>
      <c r="Q19" s="424"/>
    </row>
    <row r="20" spans="2:17" s="7" customFormat="1" ht="11.25" x14ac:dyDescent="0.2">
      <c r="B20" s="134" t="s">
        <v>41</v>
      </c>
      <c r="C20" s="136">
        <f>SUM(D20:O20)</f>
        <v>0</v>
      </c>
      <c r="D20" s="140">
        <f>SUM(D21:D22)</f>
        <v>0</v>
      </c>
      <c r="E20" s="140">
        <f t="shared" ref="E20:O20" si="6">SUM(E21:E22)</f>
        <v>0</v>
      </c>
      <c r="F20" s="140">
        <f t="shared" si="6"/>
        <v>0</v>
      </c>
      <c r="G20" s="140">
        <f t="shared" si="6"/>
        <v>0</v>
      </c>
      <c r="H20" s="140">
        <f t="shared" si="6"/>
        <v>0</v>
      </c>
      <c r="I20" s="140">
        <f t="shared" si="6"/>
        <v>0</v>
      </c>
      <c r="J20" s="140">
        <f t="shared" si="6"/>
        <v>0</v>
      </c>
      <c r="K20" s="140">
        <f t="shared" si="6"/>
        <v>0</v>
      </c>
      <c r="L20" s="140">
        <f t="shared" si="6"/>
        <v>0</v>
      </c>
      <c r="M20" s="140">
        <f t="shared" si="6"/>
        <v>0</v>
      </c>
      <c r="N20" s="140">
        <f t="shared" si="6"/>
        <v>0</v>
      </c>
      <c r="O20" s="140">
        <f t="shared" si="6"/>
        <v>0</v>
      </c>
      <c r="Q20" s="424"/>
    </row>
    <row r="21" spans="2:17" s="8" customFormat="1" ht="11.25" x14ac:dyDescent="0.2">
      <c r="B21" s="138" t="s">
        <v>42</v>
      </c>
      <c r="C21" s="139">
        <f>SUM(D21:O21)</f>
        <v>0</v>
      </c>
      <c r="D21" s="102">
        <f>'Umsatz-Rent. p.M. Jahr 2'!O21</f>
        <v>0</v>
      </c>
      <c r="E21" s="102">
        <f>D21</f>
        <v>0</v>
      </c>
      <c r="F21" s="102">
        <f t="shared" ref="F21:O22" si="7">E21</f>
        <v>0</v>
      </c>
      <c r="G21" s="102">
        <f t="shared" si="7"/>
        <v>0</v>
      </c>
      <c r="H21" s="102">
        <f t="shared" si="7"/>
        <v>0</v>
      </c>
      <c r="I21" s="102">
        <f t="shared" si="7"/>
        <v>0</v>
      </c>
      <c r="J21" s="102">
        <f t="shared" si="7"/>
        <v>0</v>
      </c>
      <c r="K21" s="102">
        <f t="shared" si="7"/>
        <v>0</v>
      </c>
      <c r="L21" s="102">
        <f t="shared" si="7"/>
        <v>0</v>
      </c>
      <c r="M21" s="102">
        <f t="shared" si="7"/>
        <v>0</v>
      </c>
      <c r="N21" s="102">
        <f t="shared" si="7"/>
        <v>0</v>
      </c>
      <c r="O21" s="102">
        <f t="shared" si="7"/>
        <v>0</v>
      </c>
      <c r="Q21" s="424"/>
    </row>
    <row r="22" spans="2:17" s="4" customFormat="1" ht="11.25" x14ac:dyDescent="0.2">
      <c r="B22" s="138" t="s">
        <v>209</v>
      </c>
      <c r="C22" s="139">
        <f>SUM(D22:O22)</f>
        <v>0</v>
      </c>
      <c r="D22" s="102">
        <f>'Umsatz-Rent. p.M. Jahr 2'!O22</f>
        <v>0</v>
      </c>
      <c r="E22" s="102">
        <f>D22</f>
        <v>0</v>
      </c>
      <c r="F22" s="102">
        <f t="shared" si="7"/>
        <v>0</v>
      </c>
      <c r="G22" s="102">
        <f t="shared" si="7"/>
        <v>0</v>
      </c>
      <c r="H22" s="102">
        <f t="shared" si="7"/>
        <v>0</v>
      </c>
      <c r="I22" s="102">
        <f t="shared" si="7"/>
        <v>0</v>
      </c>
      <c r="J22" s="102">
        <f t="shared" si="7"/>
        <v>0</v>
      </c>
      <c r="K22" s="102">
        <f t="shared" si="7"/>
        <v>0</v>
      </c>
      <c r="L22" s="102">
        <f t="shared" si="7"/>
        <v>0</v>
      </c>
      <c r="M22" s="102">
        <f t="shared" si="7"/>
        <v>0</v>
      </c>
      <c r="N22" s="102">
        <f t="shared" si="7"/>
        <v>0</v>
      </c>
      <c r="O22" s="102">
        <f t="shared" si="7"/>
        <v>0</v>
      </c>
      <c r="Q22" s="424"/>
    </row>
    <row r="23" spans="2:17" s="4" customFormat="1" ht="11.25" x14ac:dyDescent="0.2">
      <c r="B23" s="126"/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7"/>
      <c r="Q23" s="424"/>
    </row>
    <row r="24" spans="2:17" s="4" customFormat="1" ht="11.25" x14ac:dyDescent="0.2">
      <c r="B24" s="134" t="s">
        <v>43</v>
      </c>
      <c r="C24" s="136">
        <f t="shared" ref="C24:C29" si="8">SUM(D24:O24)</f>
        <v>0</v>
      </c>
      <c r="D24" s="140">
        <f t="shared" ref="D24:O24" si="9">SUM(D25:D29)</f>
        <v>0</v>
      </c>
      <c r="E24" s="140">
        <f t="shared" si="9"/>
        <v>0</v>
      </c>
      <c r="F24" s="140">
        <f t="shared" si="9"/>
        <v>0</v>
      </c>
      <c r="G24" s="140">
        <f t="shared" si="9"/>
        <v>0</v>
      </c>
      <c r="H24" s="140">
        <f t="shared" si="9"/>
        <v>0</v>
      </c>
      <c r="I24" s="140">
        <f t="shared" si="9"/>
        <v>0</v>
      </c>
      <c r="J24" s="140">
        <f t="shared" si="9"/>
        <v>0</v>
      </c>
      <c r="K24" s="140">
        <f t="shared" si="9"/>
        <v>0</v>
      </c>
      <c r="L24" s="140">
        <f t="shared" si="9"/>
        <v>0</v>
      </c>
      <c r="M24" s="140">
        <f t="shared" si="9"/>
        <v>0</v>
      </c>
      <c r="N24" s="140">
        <f t="shared" si="9"/>
        <v>0</v>
      </c>
      <c r="O24" s="140">
        <f t="shared" si="9"/>
        <v>0</v>
      </c>
      <c r="Q24" s="424"/>
    </row>
    <row r="25" spans="2:17" s="4" customFormat="1" ht="11.25" x14ac:dyDescent="0.2">
      <c r="B25" s="138" t="s">
        <v>44</v>
      </c>
      <c r="C25" s="139">
        <f t="shared" si="8"/>
        <v>0</v>
      </c>
      <c r="D25" s="102">
        <f>'Umsatz-Rent. p.M. Jahr 2'!O25</f>
        <v>0</v>
      </c>
      <c r="E25" s="102">
        <f>D25</f>
        <v>0</v>
      </c>
      <c r="F25" s="102">
        <f t="shared" ref="F25:O29" si="10">E25</f>
        <v>0</v>
      </c>
      <c r="G25" s="102">
        <f t="shared" si="10"/>
        <v>0</v>
      </c>
      <c r="H25" s="102">
        <f t="shared" si="10"/>
        <v>0</v>
      </c>
      <c r="I25" s="102">
        <f t="shared" si="10"/>
        <v>0</v>
      </c>
      <c r="J25" s="102">
        <f t="shared" si="10"/>
        <v>0</v>
      </c>
      <c r="K25" s="102">
        <f t="shared" si="10"/>
        <v>0</v>
      </c>
      <c r="L25" s="102">
        <f t="shared" si="10"/>
        <v>0</v>
      </c>
      <c r="M25" s="102">
        <f t="shared" si="10"/>
        <v>0</v>
      </c>
      <c r="N25" s="102">
        <f t="shared" si="10"/>
        <v>0</v>
      </c>
      <c r="O25" s="102">
        <f t="shared" si="10"/>
        <v>0</v>
      </c>
      <c r="Q25" s="424"/>
    </row>
    <row r="26" spans="2:17" s="4" customFormat="1" ht="11.25" x14ac:dyDescent="0.2">
      <c r="B26" s="138" t="s">
        <v>45</v>
      </c>
      <c r="C26" s="139">
        <f t="shared" si="8"/>
        <v>0</v>
      </c>
      <c r="D26" s="102">
        <f>'Umsatz-Rent. p.M. Jahr 2'!O26</f>
        <v>0</v>
      </c>
      <c r="E26" s="102">
        <f>D26</f>
        <v>0</v>
      </c>
      <c r="F26" s="102">
        <f t="shared" si="10"/>
        <v>0</v>
      </c>
      <c r="G26" s="102">
        <f t="shared" si="10"/>
        <v>0</v>
      </c>
      <c r="H26" s="102">
        <f t="shared" si="10"/>
        <v>0</v>
      </c>
      <c r="I26" s="102">
        <f t="shared" si="10"/>
        <v>0</v>
      </c>
      <c r="J26" s="102">
        <f t="shared" si="10"/>
        <v>0</v>
      </c>
      <c r="K26" s="102">
        <f t="shared" si="10"/>
        <v>0</v>
      </c>
      <c r="L26" s="102">
        <f t="shared" si="10"/>
        <v>0</v>
      </c>
      <c r="M26" s="102">
        <f t="shared" si="10"/>
        <v>0</v>
      </c>
      <c r="N26" s="102">
        <f t="shared" si="10"/>
        <v>0</v>
      </c>
      <c r="O26" s="102">
        <f t="shared" si="10"/>
        <v>0</v>
      </c>
      <c r="Q26" s="424"/>
    </row>
    <row r="27" spans="2:17" s="4" customFormat="1" ht="11.25" x14ac:dyDescent="0.2">
      <c r="B27" s="138" t="s">
        <v>46</v>
      </c>
      <c r="C27" s="139">
        <f>SUM(D27:O27)</f>
        <v>0</v>
      </c>
      <c r="D27" s="102">
        <f>'Umsatz-Rent. p.M. Jahr 2'!O27</f>
        <v>0</v>
      </c>
      <c r="E27" s="102">
        <f>D27</f>
        <v>0</v>
      </c>
      <c r="F27" s="102">
        <f t="shared" si="10"/>
        <v>0</v>
      </c>
      <c r="G27" s="102">
        <f t="shared" si="10"/>
        <v>0</v>
      </c>
      <c r="H27" s="102">
        <f t="shared" si="10"/>
        <v>0</v>
      </c>
      <c r="I27" s="102">
        <f t="shared" si="10"/>
        <v>0</v>
      </c>
      <c r="J27" s="102">
        <f t="shared" si="10"/>
        <v>0</v>
      </c>
      <c r="K27" s="102">
        <f t="shared" si="10"/>
        <v>0</v>
      </c>
      <c r="L27" s="102">
        <f t="shared" si="10"/>
        <v>0</v>
      </c>
      <c r="M27" s="102">
        <f t="shared" si="10"/>
        <v>0</v>
      </c>
      <c r="N27" s="102">
        <f t="shared" si="10"/>
        <v>0</v>
      </c>
      <c r="O27" s="102">
        <f t="shared" si="10"/>
        <v>0</v>
      </c>
      <c r="Q27" s="424"/>
    </row>
    <row r="28" spans="2:17" s="4" customFormat="1" ht="11.25" x14ac:dyDescent="0.2">
      <c r="B28" s="138" t="s">
        <v>67</v>
      </c>
      <c r="C28" s="139">
        <f t="shared" si="8"/>
        <v>0</v>
      </c>
      <c r="D28" s="102">
        <f>'Umsatz-Rent. p.M. Jahr 2'!O28</f>
        <v>0</v>
      </c>
      <c r="E28" s="102">
        <f>D28</f>
        <v>0</v>
      </c>
      <c r="F28" s="102">
        <f t="shared" si="10"/>
        <v>0</v>
      </c>
      <c r="G28" s="102">
        <f t="shared" si="10"/>
        <v>0</v>
      </c>
      <c r="H28" s="102">
        <f t="shared" si="10"/>
        <v>0</v>
      </c>
      <c r="I28" s="102">
        <f t="shared" si="10"/>
        <v>0</v>
      </c>
      <c r="J28" s="102">
        <f t="shared" si="10"/>
        <v>0</v>
      </c>
      <c r="K28" s="102">
        <f t="shared" si="10"/>
        <v>0</v>
      </c>
      <c r="L28" s="102">
        <f t="shared" si="10"/>
        <v>0</v>
      </c>
      <c r="M28" s="102">
        <f t="shared" si="10"/>
        <v>0</v>
      </c>
      <c r="N28" s="102">
        <f t="shared" si="10"/>
        <v>0</v>
      </c>
      <c r="O28" s="102">
        <f t="shared" si="10"/>
        <v>0</v>
      </c>
      <c r="Q28" s="424"/>
    </row>
    <row r="29" spans="2:17" s="4" customFormat="1" ht="11.25" x14ac:dyDescent="0.2">
      <c r="B29" s="138" t="s">
        <v>68</v>
      </c>
      <c r="C29" s="139">
        <f t="shared" si="8"/>
        <v>0</v>
      </c>
      <c r="D29" s="102">
        <f>'Umsatz-Rent. p.M. Jahr 2'!O29</f>
        <v>0</v>
      </c>
      <c r="E29" s="102">
        <f>D29</f>
        <v>0</v>
      </c>
      <c r="F29" s="102">
        <f t="shared" si="10"/>
        <v>0</v>
      </c>
      <c r="G29" s="102">
        <f t="shared" si="10"/>
        <v>0</v>
      </c>
      <c r="H29" s="102">
        <f t="shared" si="10"/>
        <v>0</v>
      </c>
      <c r="I29" s="102">
        <f t="shared" si="10"/>
        <v>0</v>
      </c>
      <c r="J29" s="102">
        <f t="shared" si="10"/>
        <v>0</v>
      </c>
      <c r="K29" s="102">
        <f t="shared" si="10"/>
        <v>0</v>
      </c>
      <c r="L29" s="102">
        <f t="shared" si="10"/>
        <v>0</v>
      </c>
      <c r="M29" s="102">
        <f t="shared" si="10"/>
        <v>0</v>
      </c>
      <c r="N29" s="102">
        <f t="shared" si="10"/>
        <v>0</v>
      </c>
      <c r="O29" s="102">
        <f t="shared" si="10"/>
        <v>0</v>
      </c>
      <c r="Q29" s="424"/>
    </row>
    <row r="30" spans="2:17" s="4" customFormat="1" ht="11.25" customHeight="1" x14ac:dyDescent="0.2">
      <c r="B30" s="126"/>
      <c r="C30" s="306"/>
      <c r="D30" s="306"/>
      <c r="E30" s="306"/>
      <c r="F30" s="306"/>
      <c r="G30" s="306"/>
      <c r="H30" s="306"/>
      <c r="I30" s="306"/>
      <c r="J30" s="306"/>
      <c r="K30" s="306"/>
      <c r="L30" s="306"/>
      <c r="M30" s="306"/>
      <c r="N30" s="306"/>
      <c r="O30" s="307"/>
      <c r="Q30" s="424"/>
    </row>
    <row r="31" spans="2:17" s="4" customFormat="1" ht="11.25" customHeight="1" x14ac:dyDescent="0.2">
      <c r="B31" s="134" t="s">
        <v>49</v>
      </c>
      <c r="C31" s="136">
        <f>SUM(D31:O31)</f>
        <v>0</v>
      </c>
      <c r="D31" s="140">
        <f>SUM(D32:D34)</f>
        <v>0</v>
      </c>
      <c r="E31" s="140">
        <f t="shared" ref="E31:O31" si="11">SUM(E32:E34)</f>
        <v>0</v>
      </c>
      <c r="F31" s="140">
        <f t="shared" si="11"/>
        <v>0</v>
      </c>
      <c r="G31" s="140">
        <f t="shared" si="11"/>
        <v>0</v>
      </c>
      <c r="H31" s="140">
        <f t="shared" si="11"/>
        <v>0</v>
      </c>
      <c r="I31" s="140">
        <f t="shared" si="11"/>
        <v>0</v>
      </c>
      <c r="J31" s="140">
        <f t="shared" si="11"/>
        <v>0</v>
      </c>
      <c r="K31" s="140">
        <f t="shared" si="11"/>
        <v>0</v>
      </c>
      <c r="L31" s="140">
        <f t="shared" si="11"/>
        <v>0</v>
      </c>
      <c r="M31" s="140">
        <f t="shared" si="11"/>
        <v>0</v>
      </c>
      <c r="N31" s="140">
        <f t="shared" si="11"/>
        <v>0</v>
      </c>
      <c r="O31" s="140">
        <f t="shared" si="11"/>
        <v>0</v>
      </c>
      <c r="Q31" s="424"/>
    </row>
    <row r="32" spans="2:17" s="4" customFormat="1" ht="11.25" customHeight="1" x14ac:dyDescent="0.2">
      <c r="B32" s="138" t="s">
        <v>182</v>
      </c>
      <c r="C32" s="139">
        <f>SUM(D32:O32)</f>
        <v>0</v>
      </c>
      <c r="D32" s="102">
        <f>'Umsatz-Rent. p.M. Jahr 2'!O32</f>
        <v>0</v>
      </c>
      <c r="E32" s="102">
        <f>D32</f>
        <v>0</v>
      </c>
      <c r="F32" s="102">
        <f t="shared" ref="F32:O34" si="12">E32</f>
        <v>0</v>
      </c>
      <c r="G32" s="102">
        <f t="shared" si="12"/>
        <v>0</v>
      </c>
      <c r="H32" s="102">
        <f t="shared" si="12"/>
        <v>0</v>
      </c>
      <c r="I32" s="102">
        <f t="shared" si="12"/>
        <v>0</v>
      </c>
      <c r="J32" s="102">
        <f t="shared" si="12"/>
        <v>0</v>
      </c>
      <c r="K32" s="102">
        <f t="shared" si="12"/>
        <v>0</v>
      </c>
      <c r="L32" s="102">
        <f t="shared" si="12"/>
        <v>0</v>
      </c>
      <c r="M32" s="102">
        <f t="shared" si="12"/>
        <v>0</v>
      </c>
      <c r="N32" s="102">
        <f t="shared" si="12"/>
        <v>0</v>
      </c>
      <c r="O32" s="102">
        <f t="shared" si="12"/>
        <v>0</v>
      </c>
      <c r="Q32" s="424"/>
    </row>
    <row r="33" spans="2:23" s="4" customFormat="1" ht="11.25" customHeight="1" x14ac:dyDescent="0.2">
      <c r="B33" s="138" t="s">
        <v>50</v>
      </c>
      <c r="C33" s="139">
        <f>SUM(D33:O33)</f>
        <v>0</v>
      </c>
      <c r="D33" s="102">
        <f>'Umsatz-Rent. p.M. Jahr 2'!O33</f>
        <v>0</v>
      </c>
      <c r="E33" s="102">
        <f>D33</f>
        <v>0</v>
      </c>
      <c r="F33" s="102">
        <f t="shared" si="12"/>
        <v>0</v>
      </c>
      <c r="G33" s="102">
        <f t="shared" si="12"/>
        <v>0</v>
      </c>
      <c r="H33" s="102">
        <f t="shared" si="12"/>
        <v>0</v>
      </c>
      <c r="I33" s="102">
        <f t="shared" si="12"/>
        <v>0</v>
      </c>
      <c r="J33" s="102">
        <f t="shared" si="12"/>
        <v>0</v>
      </c>
      <c r="K33" s="102">
        <f t="shared" si="12"/>
        <v>0</v>
      </c>
      <c r="L33" s="102">
        <f t="shared" si="12"/>
        <v>0</v>
      </c>
      <c r="M33" s="102">
        <f t="shared" si="12"/>
        <v>0</v>
      </c>
      <c r="N33" s="102">
        <f t="shared" si="12"/>
        <v>0</v>
      </c>
      <c r="O33" s="102">
        <f t="shared" si="12"/>
        <v>0</v>
      </c>
      <c r="Q33" s="424"/>
    </row>
    <row r="34" spans="2:23" s="4" customFormat="1" ht="11.25" customHeight="1" x14ac:dyDescent="0.2">
      <c r="B34" s="138" t="s">
        <v>51</v>
      </c>
      <c r="C34" s="139">
        <f>SUM(D34:O34)</f>
        <v>0</v>
      </c>
      <c r="D34" s="102">
        <f>'Umsatz-Rent. p.M. Jahr 2'!O34</f>
        <v>0</v>
      </c>
      <c r="E34" s="102">
        <f>D34</f>
        <v>0</v>
      </c>
      <c r="F34" s="102">
        <f t="shared" si="12"/>
        <v>0</v>
      </c>
      <c r="G34" s="102">
        <f t="shared" si="12"/>
        <v>0</v>
      </c>
      <c r="H34" s="102">
        <f t="shared" si="12"/>
        <v>0</v>
      </c>
      <c r="I34" s="102">
        <f t="shared" si="12"/>
        <v>0</v>
      </c>
      <c r="J34" s="102">
        <f t="shared" si="12"/>
        <v>0</v>
      </c>
      <c r="K34" s="102">
        <f t="shared" si="12"/>
        <v>0</v>
      </c>
      <c r="L34" s="102">
        <f t="shared" si="12"/>
        <v>0</v>
      </c>
      <c r="M34" s="102">
        <f t="shared" si="12"/>
        <v>0</v>
      </c>
      <c r="N34" s="102">
        <f t="shared" si="12"/>
        <v>0</v>
      </c>
      <c r="O34" s="102">
        <f t="shared" si="12"/>
        <v>0</v>
      </c>
      <c r="Q34" s="312"/>
    </row>
    <row r="35" spans="2:23" ht="11.25" customHeight="1" x14ac:dyDescent="0.2">
      <c r="B35" s="12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7"/>
      <c r="P35" s="9"/>
      <c r="Q35" s="9"/>
      <c r="R35" s="9"/>
      <c r="S35" s="9"/>
      <c r="T35" s="9"/>
      <c r="U35" s="9"/>
      <c r="V35" s="9"/>
      <c r="W35" s="9"/>
    </row>
    <row r="36" spans="2:23" ht="11.25" customHeight="1" x14ac:dyDescent="0.2">
      <c r="B36" s="134" t="s">
        <v>52</v>
      </c>
      <c r="C36" s="136">
        <f>SUM(D36:O36)</f>
        <v>0</v>
      </c>
      <c r="D36" s="140">
        <f>SUM(D37:D39)</f>
        <v>0</v>
      </c>
      <c r="E36" s="140">
        <f t="shared" ref="E36:O36" si="13">SUM(E37:E39)</f>
        <v>0</v>
      </c>
      <c r="F36" s="140">
        <f t="shared" si="13"/>
        <v>0</v>
      </c>
      <c r="G36" s="140">
        <f t="shared" si="13"/>
        <v>0</v>
      </c>
      <c r="H36" s="140">
        <f t="shared" si="13"/>
        <v>0</v>
      </c>
      <c r="I36" s="140">
        <f t="shared" si="13"/>
        <v>0</v>
      </c>
      <c r="J36" s="140">
        <f t="shared" si="13"/>
        <v>0</v>
      </c>
      <c r="K36" s="140">
        <f t="shared" si="13"/>
        <v>0</v>
      </c>
      <c r="L36" s="140">
        <f t="shared" si="13"/>
        <v>0</v>
      </c>
      <c r="M36" s="140">
        <f t="shared" si="13"/>
        <v>0</v>
      </c>
      <c r="N36" s="140">
        <f t="shared" si="13"/>
        <v>0</v>
      </c>
      <c r="O36" s="140">
        <f t="shared" si="13"/>
        <v>0</v>
      </c>
      <c r="P36" s="9"/>
      <c r="Q36" s="9"/>
      <c r="R36" s="9"/>
      <c r="S36" s="9"/>
      <c r="T36" s="9"/>
      <c r="U36" s="9"/>
      <c r="V36" s="9"/>
      <c r="W36" s="9"/>
    </row>
    <row r="37" spans="2:23" ht="11.25" customHeight="1" x14ac:dyDescent="0.2">
      <c r="B37" s="138" t="s">
        <v>29</v>
      </c>
      <c r="C37" s="139">
        <f>SUM(D37:O37)</f>
        <v>0</v>
      </c>
      <c r="D37" s="102">
        <f>'Umsatz-Rent. p.M. Jahr 2'!O37</f>
        <v>0</v>
      </c>
      <c r="E37" s="102">
        <f>D37</f>
        <v>0</v>
      </c>
      <c r="F37" s="102">
        <f t="shared" ref="F37:O39" si="14">E37</f>
        <v>0</v>
      </c>
      <c r="G37" s="102">
        <f t="shared" si="14"/>
        <v>0</v>
      </c>
      <c r="H37" s="102">
        <f t="shared" si="14"/>
        <v>0</v>
      </c>
      <c r="I37" s="102">
        <f t="shared" si="14"/>
        <v>0</v>
      </c>
      <c r="J37" s="102">
        <f t="shared" si="14"/>
        <v>0</v>
      </c>
      <c r="K37" s="102">
        <f t="shared" si="14"/>
        <v>0</v>
      </c>
      <c r="L37" s="102">
        <f t="shared" si="14"/>
        <v>0</v>
      </c>
      <c r="M37" s="102">
        <f t="shared" si="14"/>
        <v>0</v>
      </c>
      <c r="N37" s="102">
        <f t="shared" si="14"/>
        <v>0</v>
      </c>
      <c r="O37" s="102">
        <f t="shared" si="14"/>
        <v>0</v>
      </c>
      <c r="P37" s="9"/>
      <c r="Q37" s="9"/>
      <c r="R37" s="9"/>
      <c r="S37" s="9"/>
      <c r="T37" s="9"/>
      <c r="U37" s="9"/>
      <c r="V37" s="9"/>
      <c r="W37" s="9"/>
    </row>
    <row r="38" spans="2:23" ht="11.25" customHeight="1" x14ac:dyDescent="0.2">
      <c r="B38" s="138" t="s">
        <v>181</v>
      </c>
      <c r="C38" s="139">
        <f>SUM(D38:O38)</f>
        <v>0</v>
      </c>
      <c r="D38" s="102">
        <f>'Umsatz-Rent. p.M. Jahr 2'!O38</f>
        <v>0</v>
      </c>
      <c r="E38" s="102">
        <f>D38</f>
        <v>0</v>
      </c>
      <c r="F38" s="102">
        <f t="shared" si="14"/>
        <v>0</v>
      </c>
      <c r="G38" s="102">
        <f t="shared" si="14"/>
        <v>0</v>
      </c>
      <c r="H38" s="102">
        <f t="shared" si="14"/>
        <v>0</v>
      </c>
      <c r="I38" s="102">
        <f t="shared" si="14"/>
        <v>0</v>
      </c>
      <c r="J38" s="102">
        <f t="shared" si="14"/>
        <v>0</v>
      </c>
      <c r="K38" s="102">
        <f t="shared" si="14"/>
        <v>0</v>
      </c>
      <c r="L38" s="102">
        <f t="shared" si="14"/>
        <v>0</v>
      </c>
      <c r="M38" s="102">
        <f t="shared" si="14"/>
        <v>0</v>
      </c>
      <c r="N38" s="102">
        <f t="shared" si="14"/>
        <v>0</v>
      </c>
      <c r="O38" s="102">
        <f t="shared" si="14"/>
        <v>0</v>
      </c>
      <c r="P38" s="9"/>
      <c r="Q38" s="9"/>
      <c r="R38" s="9"/>
      <c r="S38" s="9"/>
      <c r="T38" s="9"/>
      <c r="U38" s="9"/>
      <c r="V38" s="9"/>
      <c r="W38" s="9"/>
    </row>
    <row r="39" spans="2:23" ht="11.25" customHeight="1" x14ac:dyDescent="0.2">
      <c r="B39" s="138" t="s">
        <v>54</v>
      </c>
      <c r="C39" s="139">
        <f>SUM(D39:O39)</f>
        <v>0</v>
      </c>
      <c r="D39" s="102">
        <f>'Umsatz-Rent. p.M. Jahr 2'!O39</f>
        <v>0</v>
      </c>
      <c r="E39" s="102">
        <f>D39</f>
        <v>0</v>
      </c>
      <c r="F39" s="102">
        <f t="shared" si="14"/>
        <v>0</v>
      </c>
      <c r="G39" s="102">
        <f t="shared" si="14"/>
        <v>0</v>
      </c>
      <c r="H39" s="102">
        <f t="shared" si="14"/>
        <v>0</v>
      </c>
      <c r="I39" s="102">
        <f t="shared" si="14"/>
        <v>0</v>
      </c>
      <c r="J39" s="102">
        <f t="shared" si="14"/>
        <v>0</v>
      </c>
      <c r="K39" s="102">
        <f t="shared" si="14"/>
        <v>0</v>
      </c>
      <c r="L39" s="102">
        <f t="shared" si="14"/>
        <v>0</v>
      </c>
      <c r="M39" s="102">
        <f t="shared" si="14"/>
        <v>0</v>
      </c>
      <c r="N39" s="102">
        <f t="shared" si="14"/>
        <v>0</v>
      </c>
      <c r="O39" s="102">
        <f t="shared" si="14"/>
        <v>0</v>
      </c>
      <c r="P39" s="9"/>
      <c r="Q39" s="9"/>
      <c r="R39" s="9"/>
      <c r="S39" s="9"/>
      <c r="T39" s="9"/>
      <c r="U39" s="9"/>
      <c r="V39" s="9"/>
      <c r="W39" s="9"/>
    </row>
    <row r="40" spans="2:23" ht="11.25" customHeight="1" x14ac:dyDescent="0.2">
      <c r="B40" s="12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7"/>
      <c r="P40" s="9"/>
      <c r="Q40" s="9"/>
      <c r="R40" s="9"/>
      <c r="S40" s="9"/>
      <c r="T40" s="9"/>
      <c r="U40" s="9"/>
      <c r="V40" s="9"/>
      <c r="W40" s="9"/>
    </row>
    <row r="41" spans="2:23" ht="11.25" customHeight="1" x14ac:dyDescent="0.2">
      <c r="B41" s="138" t="s">
        <v>4</v>
      </c>
      <c r="C41" s="139">
        <f t="shared" ref="C41:C47" si="15">SUM(D41:O41)</f>
        <v>0</v>
      </c>
      <c r="D41" s="102">
        <f>'Umsatz-Rent. p.M. Jahr 2'!O41</f>
        <v>0</v>
      </c>
      <c r="E41" s="102">
        <f t="shared" ref="E41:E47" si="16">D41</f>
        <v>0</v>
      </c>
      <c r="F41" s="102">
        <f t="shared" ref="F41:O47" si="17">E41</f>
        <v>0</v>
      </c>
      <c r="G41" s="102">
        <f t="shared" si="17"/>
        <v>0</v>
      </c>
      <c r="H41" s="102">
        <f t="shared" si="17"/>
        <v>0</v>
      </c>
      <c r="I41" s="102">
        <f t="shared" si="17"/>
        <v>0</v>
      </c>
      <c r="J41" s="102">
        <f t="shared" si="17"/>
        <v>0</v>
      </c>
      <c r="K41" s="102">
        <f t="shared" si="17"/>
        <v>0</v>
      </c>
      <c r="L41" s="102">
        <f t="shared" si="17"/>
        <v>0</v>
      </c>
      <c r="M41" s="102">
        <f t="shared" si="17"/>
        <v>0</v>
      </c>
      <c r="N41" s="102">
        <f t="shared" si="17"/>
        <v>0</v>
      </c>
      <c r="O41" s="102">
        <f t="shared" si="17"/>
        <v>0</v>
      </c>
      <c r="P41" s="9"/>
      <c r="Q41" s="9"/>
      <c r="R41" s="9"/>
      <c r="S41" s="9"/>
      <c r="T41" s="9"/>
      <c r="U41" s="9"/>
      <c r="V41" s="9"/>
      <c r="W41" s="9"/>
    </row>
    <row r="42" spans="2:23" ht="11.25" customHeight="1" x14ac:dyDescent="0.2">
      <c r="B42" s="138" t="s">
        <v>56</v>
      </c>
      <c r="C42" s="139">
        <f t="shared" si="15"/>
        <v>0</v>
      </c>
      <c r="D42" s="102">
        <f>'Umsatz-Rent. p.M. Jahr 2'!O42</f>
        <v>0</v>
      </c>
      <c r="E42" s="102">
        <f t="shared" si="16"/>
        <v>0</v>
      </c>
      <c r="F42" s="102">
        <f t="shared" si="17"/>
        <v>0</v>
      </c>
      <c r="G42" s="102">
        <f t="shared" si="17"/>
        <v>0</v>
      </c>
      <c r="H42" s="102">
        <f t="shared" si="17"/>
        <v>0</v>
      </c>
      <c r="I42" s="102">
        <f t="shared" si="17"/>
        <v>0</v>
      </c>
      <c r="J42" s="102">
        <f t="shared" si="17"/>
        <v>0</v>
      </c>
      <c r="K42" s="102">
        <f t="shared" si="17"/>
        <v>0</v>
      </c>
      <c r="L42" s="102">
        <f t="shared" si="17"/>
        <v>0</v>
      </c>
      <c r="M42" s="102">
        <f t="shared" si="17"/>
        <v>0</v>
      </c>
      <c r="N42" s="102">
        <f t="shared" si="17"/>
        <v>0</v>
      </c>
      <c r="O42" s="102">
        <f t="shared" si="17"/>
        <v>0</v>
      </c>
      <c r="P42" s="9"/>
      <c r="Q42" s="9"/>
      <c r="R42" s="9"/>
      <c r="S42" s="9"/>
      <c r="T42" s="9"/>
      <c r="U42" s="9"/>
      <c r="V42" s="9"/>
      <c r="W42" s="9"/>
    </row>
    <row r="43" spans="2:23" ht="11.25" customHeight="1" x14ac:dyDescent="0.2">
      <c r="B43" s="138" t="s">
        <v>183</v>
      </c>
      <c r="C43" s="139">
        <f t="shared" si="15"/>
        <v>0</v>
      </c>
      <c r="D43" s="102">
        <f>'Umsatz-Rent. p.M. Jahr 2'!O43</f>
        <v>0</v>
      </c>
      <c r="E43" s="102">
        <f t="shared" si="16"/>
        <v>0</v>
      </c>
      <c r="F43" s="102">
        <f t="shared" si="17"/>
        <v>0</v>
      </c>
      <c r="G43" s="102">
        <f t="shared" si="17"/>
        <v>0</v>
      </c>
      <c r="H43" s="102">
        <f t="shared" si="17"/>
        <v>0</v>
      </c>
      <c r="I43" s="102">
        <f t="shared" si="17"/>
        <v>0</v>
      </c>
      <c r="J43" s="102">
        <f t="shared" si="17"/>
        <v>0</v>
      </c>
      <c r="K43" s="102">
        <f t="shared" si="17"/>
        <v>0</v>
      </c>
      <c r="L43" s="102">
        <f t="shared" si="17"/>
        <v>0</v>
      </c>
      <c r="M43" s="102">
        <f t="shared" si="17"/>
        <v>0</v>
      </c>
      <c r="N43" s="102">
        <f t="shared" si="17"/>
        <v>0</v>
      </c>
      <c r="O43" s="102">
        <f t="shared" si="17"/>
        <v>0</v>
      </c>
      <c r="P43" s="9"/>
      <c r="Q43" s="9"/>
      <c r="R43" s="9"/>
      <c r="S43" s="9"/>
      <c r="T43" s="9"/>
      <c r="U43" s="9"/>
      <c r="V43" s="9"/>
      <c r="W43" s="9"/>
    </row>
    <row r="44" spans="2:23" s="13" customFormat="1" ht="11.25" customHeight="1" x14ac:dyDescent="0.2">
      <c r="B44" s="138" t="s">
        <v>57</v>
      </c>
      <c r="C44" s="139">
        <f t="shared" si="15"/>
        <v>0</v>
      </c>
      <c r="D44" s="102">
        <f>'Umsatz-Rent. p.M. Jahr 2'!O44</f>
        <v>0</v>
      </c>
      <c r="E44" s="102">
        <f t="shared" si="16"/>
        <v>0</v>
      </c>
      <c r="F44" s="102">
        <f t="shared" si="17"/>
        <v>0</v>
      </c>
      <c r="G44" s="102">
        <f t="shared" si="17"/>
        <v>0</v>
      </c>
      <c r="H44" s="102">
        <f t="shared" si="17"/>
        <v>0</v>
      </c>
      <c r="I44" s="102">
        <f t="shared" si="17"/>
        <v>0</v>
      </c>
      <c r="J44" s="102">
        <f t="shared" si="17"/>
        <v>0</v>
      </c>
      <c r="K44" s="102">
        <f t="shared" si="17"/>
        <v>0</v>
      </c>
      <c r="L44" s="102">
        <f t="shared" si="17"/>
        <v>0</v>
      </c>
      <c r="M44" s="102">
        <f t="shared" si="17"/>
        <v>0</v>
      </c>
      <c r="N44" s="102">
        <f t="shared" si="17"/>
        <v>0</v>
      </c>
      <c r="O44" s="102">
        <f t="shared" si="17"/>
        <v>0</v>
      </c>
      <c r="P44" s="12"/>
      <c r="Q44" s="12"/>
      <c r="R44" s="12"/>
      <c r="S44" s="12"/>
      <c r="T44" s="12"/>
      <c r="U44" s="12"/>
      <c r="V44" s="12"/>
      <c r="W44" s="12"/>
    </row>
    <row r="45" spans="2:23" ht="11.25" customHeight="1" x14ac:dyDescent="0.2">
      <c r="B45" s="138" t="s">
        <v>185</v>
      </c>
      <c r="C45" s="139">
        <f t="shared" si="15"/>
        <v>0</v>
      </c>
      <c r="D45" s="102">
        <f>'Umsatz-Rent. p.M. Jahr 2'!O45</f>
        <v>0</v>
      </c>
      <c r="E45" s="102">
        <f t="shared" si="16"/>
        <v>0</v>
      </c>
      <c r="F45" s="102">
        <f t="shared" si="17"/>
        <v>0</v>
      </c>
      <c r="G45" s="102">
        <f t="shared" si="17"/>
        <v>0</v>
      </c>
      <c r="H45" s="102">
        <f t="shared" si="17"/>
        <v>0</v>
      </c>
      <c r="I45" s="102">
        <f t="shared" si="17"/>
        <v>0</v>
      </c>
      <c r="J45" s="102">
        <f t="shared" si="17"/>
        <v>0</v>
      </c>
      <c r="K45" s="102">
        <f t="shared" si="17"/>
        <v>0</v>
      </c>
      <c r="L45" s="102">
        <f t="shared" si="17"/>
        <v>0</v>
      </c>
      <c r="M45" s="102">
        <f t="shared" si="17"/>
        <v>0</v>
      </c>
      <c r="N45" s="102">
        <f t="shared" si="17"/>
        <v>0</v>
      </c>
      <c r="O45" s="102">
        <f t="shared" si="17"/>
        <v>0</v>
      </c>
      <c r="P45" s="9"/>
      <c r="Q45" s="9"/>
      <c r="R45" s="9"/>
      <c r="S45" s="9"/>
      <c r="T45" s="9"/>
      <c r="U45" s="9"/>
      <c r="V45" s="9"/>
      <c r="W45" s="9"/>
    </row>
    <row r="46" spans="2:23" ht="11.25" customHeight="1" x14ac:dyDescent="0.2">
      <c r="B46" s="138" t="s">
        <v>63</v>
      </c>
      <c r="C46" s="139">
        <f t="shared" si="15"/>
        <v>0</v>
      </c>
      <c r="D46" s="311">
        <f>'Kap.bed.- u. Finanz.plan'!H17</f>
        <v>0</v>
      </c>
      <c r="E46" s="311">
        <f t="shared" si="16"/>
        <v>0</v>
      </c>
      <c r="F46" s="311">
        <f t="shared" si="17"/>
        <v>0</v>
      </c>
      <c r="G46" s="311">
        <f t="shared" si="17"/>
        <v>0</v>
      </c>
      <c r="H46" s="311">
        <f t="shared" si="17"/>
        <v>0</v>
      </c>
      <c r="I46" s="311">
        <f t="shared" si="17"/>
        <v>0</v>
      </c>
      <c r="J46" s="311">
        <f t="shared" si="17"/>
        <v>0</v>
      </c>
      <c r="K46" s="311">
        <f t="shared" si="17"/>
        <v>0</v>
      </c>
      <c r="L46" s="311">
        <f t="shared" si="17"/>
        <v>0</v>
      </c>
      <c r="M46" s="311">
        <f t="shared" si="17"/>
        <v>0</v>
      </c>
      <c r="N46" s="311">
        <f t="shared" si="17"/>
        <v>0</v>
      </c>
      <c r="O46" s="311">
        <f t="shared" si="17"/>
        <v>0</v>
      </c>
      <c r="P46" s="9"/>
      <c r="Q46" s="9"/>
      <c r="R46" s="9"/>
      <c r="S46" s="9"/>
      <c r="T46" s="9"/>
      <c r="U46" s="9"/>
      <c r="V46" s="9"/>
      <c r="W46" s="9"/>
    </row>
    <row r="47" spans="2:23" ht="11.25" customHeight="1" x14ac:dyDescent="0.2">
      <c r="B47" s="141" t="s">
        <v>71</v>
      </c>
      <c r="C47" s="139">
        <f t="shared" si="15"/>
        <v>0</v>
      </c>
      <c r="D47" s="102">
        <f>'Umsatz-Rent. p.M. Jahr 2'!O47</f>
        <v>0</v>
      </c>
      <c r="E47" s="102">
        <f t="shared" si="16"/>
        <v>0</v>
      </c>
      <c r="F47" s="102">
        <f t="shared" si="17"/>
        <v>0</v>
      </c>
      <c r="G47" s="102">
        <f t="shared" si="17"/>
        <v>0</v>
      </c>
      <c r="H47" s="102">
        <f t="shared" si="17"/>
        <v>0</v>
      </c>
      <c r="I47" s="102">
        <f t="shared" si="17"/>
        <v>0</v>
      </c>
      <c r="J47" s="102">
        <f t="shared" si="17"/>
        <v>0</v>
      </c>
      <c r="K47" s="102">
        <f t="shared" si="17"/>
        <v>0</v>
      </c>
      <c r="L47" s="102">
        <f t="shared" si="17"/>
        <v>0</v>
      </c>
      <c r="M47" s="102">
        <f t="shared" si="17"/>
        <v>0</v>
      </c>
      <c r="N47" s="102">
        <f t="shared" si="17"/>
        <v>0</v>
      </c>
      <c r="O47" s="102">
        <f t="shared" si="17"/>
        <v>0</v>
      </c>
      <c r="S47" s="9"/>
      <c r="T47" s="9"/>
      <c r="U47" s="9"/>
      <c r="V47" s="9"/>
      <c r="W47" s="9"/>
    </row>
    <row r="48" spans="2:23" x14ac:dyDescent="0.2">
      <c r="B48" s="142" t="s">
        <v>58</v>
      </c>
      <c r="C48" s="143">
        <f>SUM(C17:C18,C20,C24,C31,C36,C41:C47)</f>
        <v>0</v>
      </c>
      <c r="D48" s="136">
        <f>SUM(D17:D18,D20,D24,D31,D36,D41:D47)</f>
        <v>0</v>
      </c>
      <c r="E48" s="136">
        <f t="shared" ref="E48:O48" si="18">SUM(E17:E18,E20,E24,E31,E36,E41:E47)</f>
        <v>0</v>
      </c>
      <c r="F48" s="136">
        <f t="shared" si="18"/>
        <v>0</v>
      </c>
      <c r="G48" s="136">
        <f t="shared" si="18"/>
        <v>0</v>
      </c>
      <c r="H48" s="136">
        <f t="shared" si="18"/>
        <v>0</v>
      </c>
      <c r="I48" s="136">
        <f t="shared" si="18"/>
        <v>0</v>
      </c>
      <c r="J48" s="136">
        <f t="shared" si="18"/>
        <v>0</v>
      </c>
      <c r="K48" s="136">
        <f t="shared" si="18"/>
        <v>0</v>
      </c>
      <c r="L48" s="136">
        <f t="shared" si="18"/>
        <v>0</v>
      </c>
      <c r="M48" s="136">
        <f t="shared" si="18"/>
        <v>0</v>
      </c>
      <c r="N48" s="136">
        <f t="shared" si="18"/>
        <v>0</v>
      </c>
      <c r="O48" s="136">
        <f t="shared" si="18"/>
        <v>0</v>
      </c>
    </row>
    <row r="49" spans="2:15" x14ac:dyDescent="0.2">
      <c r="B49" s="157"/>
      <c r="C49" s="158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</row>
    <row r="50" spans="2:15" ht="25.5" x14ac:dyDescent="0.2">
      <c r="B50" s="144" t="s">
        <v>59</v>
      </c>
      <c r="C50" s="145">
        <f t="shared" ref="C50:O50" si="19">C14-C48</f>
        <v>0</v>
      </c>
      <c r="D50" s="145">
        <f t="shared" si="19"/>
        <v>0</v>
      </c>
      <c r="E50" s="145">
        <f t="shared" si="19"/>
        <v>0</v>
      </c>
      <c r="F50" s="145">
        <f t="shared" si="19"/>
        <v>0</v>
      </c>
      <c r="G50" s="145">
        <f t="shared" si="19"/>
        <v>0</v>
      </c>
      <c r="H50" s="145">
        <f t="shared" si="19"/>
        <v>0</v>
      </c>
      <c r="I50" s="145">
        <f t="shared" si="19"/>
        <v>0</v>
      </c>
      <c r="J50" s="145">
        <f t="shared" si="19"/>
        <v>0</v>
      </c>
      <c r="K50" s="145">
        <f t="shared" si="19"/>
        <v>0</v>
      </c>
      <c r="L50" s="145">
        <f t="shared" si="19"/>
        <v>0</v>
      </c>
      <c r="M50" s="145">
        <f t="shared" si="19"/>
        <v>0</v>
      </c>
      <c r="N50" s="145">
        <f t="shared" si="19"/>
        <v>0</v>
      </c>
      <c r="O50" s="145">
        <f t="shared" si="19"/>
        <v>0</v>
      </c>
    </row>
    <row r="51" spans="2:15" x14ac:dyDescent="0.2">
      <c r="B51" s="134" t="s">
        <v>215</v>
      </c>
      <c r="C51" s="146" t="str">
        <f>IF(SUM(D50:O50)&gt;24500,"GewSt fällig!","---")</f>
        <v>---</v>
      </c>
      <c r="D51" s="308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7"/>
    </row>
    <row r="52" spans="2:15" x14ac:dyDescent="0.2">
      <c r="B52" s="147" t="s">
        <v>97</v>
      </c>
      <c r="C52" s="148">
        <f>SUM(D52:O52)</f>
        <v>0</v>
      </c>
      <c r="D52" s="139">
        <f>'Private Ausgaben'!$L$37/12</f>
        <v>0</v>
      </c>
      <c r="E52" s="139">
        <f>'Private Ausgaben'!$L$37/12</f>
        <v>0</v>
      </c>
      <c r="F52" s="139">
        <f>'Private Ausgaben'!$L$37/12</f>
        <v>0</v>
      </c>
      <c r="G52" s="139">
        <f>'Private Ausgaben'!$L$37/12</f>
        <v>0</v>
      </c>
      <c r="H52" s="139">
        <f>'Private Ausgaben'!$L$37/12</f>
        <v>0</v>
      </c>
      <c r="I52" s="139">
        <f>'Private Ausgaben'!$L$37/12</f>
        <v>0</v>
      </c>
      <c r="J52" s="139">
        <f>'Private Ausgaben'!$L$37/12</f>
        <v>0</v>
      </c>
      <c r="K52" s="139">
        <f>'Private Ausgaben'!$L$37/12</f>
        <v>0</v>
      </c>
      <c r="L52" s="139">
        <f>'Private Ausgaben'!$L$37/12</f>
        <v>0</v>
      </c>
      <c r="M52" s="139">
        <f>'Private Ausgaben'!$L$37/12</f>
        <v>0</v>
      </c>
      <c r="N52" s="139">
        <f>'Private Ausgaben'!$L$37/12</f>
        <v>0</v>
      </c>
      <c r="O52" s="139">
        <f>'Private Ausgaben'!$L$37/12</f>
        <v>0</v>
      </c>
    </row>
    <row r="53" spans="2:15" x14ac:dyDescent="0.2">
      <c r="B53" s="149" t="s">
        <v>20</v>
      </c>
      <c r="C53" s="140">
        <f t="shared" ref="C53:O53" si="20">C50-C52</f>
        <v>0</v>
      </c>
      <c r="D53" s="140">
        <f t="shared" si="20"/>
        <v>0</v>
      </c>
      <c r="E53" s="140">
        <f t="shared" si="20"/>
        <v>0</v>
      </c>
      <c r="F53" s="140">
        <f t="shared" si="20"/>
        <v>0</v>
      </c>
      <c r="G53" s="140">
        <f t="shared" si="20"/>
        <v>0</v>
      </c>
      <c r="H53" s="140">
        <f t="shared" si="20"/>
        <v>0</v>
      </c>
      <c r="I53" s="140">
        <f t="shared" si="20"/>
        <v>0</v>
      </c>
      <c r="J53" s="140">
        <f t="shared" si="20"/>
        <v>0</v>
      </c>
      <c r="K53" s="140">
        <f t="shared" si="20"/>
        <v>0</v>
      </c>
      <c r="L53" s="140">
        <f t="shared" si="20"/>
        <v>0</v>
      </c>
      <c r="M53" s="140">
        <f t="shared" si="20"/>
        <v>0</v>
      </c>
      <c r="N53" s="140">
        <f t="shared" si="20"/>
        <v>0</v>
      </c>
      <c r="O53" s="140">
        <f t="shared" si="20"/>
        <v>0</v>
      </c>
    </row>
    <row r="54" spans="2:15" x14ac:dyDescent="0.2">
      <c r="B54" s="150" t="s">
        <v>91</v>
      </c>
      <c r="C54" s="148">
        <f>'Umsatz-Rent. p.M. Jahr 2'!C56</f>
        <v>0</v>
      </c>
      <c r="D54" s="159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1"/>
    </row>
    <row r="55" spans="2:15" x14ac:dyDescent="0.2">
      <c r="B55" s="149" t="s">
        <v>65</v>
      </c>
      <c r="C55" s="136">
        <f>SUM(D55:O55)</f>
        <v>0</v>
      </c>
      <c r="D55" s="140">
        <f>'Kap.bed.- u. Finanz.plan'!$H34</f>
        <v>0</v>
      </c>
      <c r="E55" s="140">
        <f>'Kap.bed.- u. Finanz.plan'!$H34</f>
        <v>0</v>
      </c>
      <c r="F55" s="140">
        <f>'Kap.bed.- u. Finanz.plan'!$H34</f>
        <v>0</v>
      </c>
      <c r="G55" s="140">
        <f>'Kap.bed.- u. Finanz.plan'!$H34</f>
        <v>0</v>
      </c>
      <c r="H55" s="140">
        <f>'Kap.bed.- u. Finanz.plan'!$H34</f>
        <v>0</v>
      </c>
      <c r="I55" s="140">
        <f>'Kap.bed.- u. Finanz.plan'!$H34</f>
        <v>0</v>
      </c>
      <c r="J55" s="140">
        <f>'Kap.bed.- u. Finanz.plan'!$H34</f>
        <v>0</v>
      </c>
      <c r="K55" s="140">
        <f>'Kap.bed.- u. Finanz.plan'!$H34</f>
        <v>0</v>
      </c>
      <c r="L55" s="140">
        <f>'Kap.bed.- u. Finanz.plan'!$H34</f>
        <v>0</v>
      </c>
      <c r="M55" s="140">
        <f>'Kap.bed.- u. Finanz.plan'!$H34</f>
        <v>0</v>
      </c>
      <c r="N55" s="140">
        <f>'Kap.bed.- u. Finanz.plan'!$H34</f>
        <v>0</v>
      </c>
      <c r="O55" s="140">
        <f>'Kap.bed.- u. Finanz.plan'!$H34</f>
        <v>0</v>
      </c>
    </row>
    <row r="56" spans="2:15" x14ac:dyDescent="0.2">
      <c r="B56" s="151" t="s">
        <v>20</v>
      </c>
      <c r="C56" s="145">
        <f>C53+C54-C55</f>
        <v>0</v>
      </c>
      <c r="D56" s="148">
        <f t="shared" ref="D56:O56" si="21">D53-D55</f>
        <v>0</v>
      </c>
      <c r="E56" s="148">
        <f t="shared" si="21"/>
        <v>0</v>
      </c>
      <c r="F56" s="148">
        <f t="shared" si="21"/>
        <v>0</v>
      </c>
      <c r="G56" s="148">
        <f t="shared" si="21"/>
        <v>0</v>
      </c>
      <c r="H56" s="148">
        <f t="shared" si="21"/>
        <v>0</v>
      </c>
      <c r="I56" s="148">
        <f t="shared" si="21"/>
        <v>0</v>
      </c>
      <c r="J56" s="148">
        <f t="shared" si="21"/>
        <v>0</v>
      </c>
      <c r="K56" s="148">
        <f t="shared" si="21"/>
        <v>0</v>
      </c>
      <c r="L56" s="148">
        <f t="shared" si="21"/>
        <v>0</v>
      </c>
      <c r="M56" s="148">
        <f t="shared" si="21"/>
        <v>0</v>
      </c>
      <c r="N56" s="148">
        <f t="shared" si="21"/>
        <v>0</v>
      </c>
      <c r="O56" s="148">
        <f t="shared" si="21"/>
        <v>0</v>
      </c>
    </row>
    <row r="57" spans="2:15" x14ac:dyDescent="0.2"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</row>
    <row r="58" spans="2:15" ht="22.5" x14ac:dyDescent="0.2">
      <c r="B58" s="152" t="s">
        <v>60</v>
      </c>
      <c r="C58" s="136">
        <f>SUM(D58:O58)</f>
        <v>0</v>
      </c>
      <c r="D58" s="136">
        <f t="shared" ref="D58:O58" si="22">D52+D48+D12+D9</f>
        <v>0</v>
      </c>
      <c r="E58" s="136">
        <f t="shared" si="22"/>
        <v>0</v>
      </c>
      <c r="F58" s="136">
        <f t="shared" si="22"/>
        <v>0</v>
      </c>
      <c r="G58" s="136">
        <f t="shared" si="22"/>
        <v>0</v>
      </c>
      <c r="H58" s="136">
        <f t="shared" si="22"/>
        <v>0</v>
      </c>
      <c r="I58" s="136">
        <f t="shared" si="22"/>
        <v>0</v>
      </c>
      <c r="J58" s="136">
        <f t="shared" si="22"/>
        <v>0</v>
      </c>
      <c r="K58" s="136">
        <f t="shared" si="22"/>
        <v>0</v>
      </c>
      <c r="L58" s="136">
        <f t="shared" si="22"/>
        <v>0</v>
      </c>
      <c r="M58" s="136">
        <f t="shared" si="22"/>
        <v>0</v>
      </c>
      <c r="N58" s="136">
        <f t="shared" si="22"/>
        <v>0</v>
      </c>
      <c r="O58" s="136">
        <f t="shared" si="22"/>
        <v>0</v>
      </c>
    </row>
    <row r="59" spans="2:15" x14ac:dyDescent="0.2">
      <c r="B59" s="151" t="s">
        <v>62</v>
      </c>
      <c r="C59" s="148">
        <f t="shared" ref="C59:O59" si="23">C8</f>
        <v>0</v>
      </c>
      <c r="D59" s="148">
        <f t="shared" si="23"/>
        <v>0</v>
      </c>
      <c r="E59" s="148">
        <f t="shared" si="23"/>
        <v>0</v>
      </c>
      <c r="F59" s="148">
        <f t="shared" si="23"/>
        <v>0</v>
      </c>
      <c r="G59" s="148">
        <f t="shared" si="23"/>
        <v>0</v>
      </c>
      <c r="H59" s="148">
        <f t="shared" si="23"/>
        <v>0</v>
      </c>
      <c r="I59" s="148">
        <f t="shared" si="23"/>
        <v>0</v>
      </c>
      <c r="J59" s="148">
        <f t="shared" si="23"/>
        <v>0</v>
      </c>
      <c r="K59" s="148">
        <f t="shared" si="23"/>
        <v>0</v>
      </c>
      <c r="L59" s="148">
        <f t="shared" si="23"/>
        <v>0</v>
      </c>
      <c r="M59" s="148">
        <f t="shared" si="23"/>
        <v>0</v>
      </c>
      <c r="N59" s="148">
        <f t="shared" si="23"/>
        <v>0</v>
      </c>
      <c r="O59" s="148">
        <f t="shared" si="23"/>
        <v>0</v>
      </c>
    </row>
    <row r="60" spans="2:15" x14ac:dyDescent="0.2">
      <c r="B60" s="153" t="s">
        <v>66</v>
      </c>
      <c r="C60" s="143">
        <f>C59-C58</f>
        <v>0</v>
      </c>
      <c r="D60" s="127">
        <f>D59-D58</f>
        <v>0</v>
      </c>
      <c r="E60" s="128">
        <f t="shared" ref="E60:O60" si="24">E59-E58</f>
        <v>0</v>
      </c>
      <c r="F60" s="128">
        <f t="shared" si="24"/>
        <v>0</v>
      </c>
      <c r="G60" s="128">
        <f t="shared" si="24"/>
        <v>0</v>
      </c>
      <c r="H60" s="128">
        <f t="shared" si="24"/>
        <v>0</v>
      </c>
      <c r="I60" s="128">
        <f t="shared" si="24"/>
        <v>0</v>
      </c>
      <c r="J60" s="128">
        <f t="shared" si="24"/>
        <v>0</v>
      </c>
      <c r="K60" s="128">
        <f t="shared" si="24"/>
        <v>0</v>
      </c>
      <c r="L60" s="128">
        <f t="shared" si="24"/>
        <v>0</v>
      </c>
      <c r="M60" s="128">
        <f t="shared" si="24"/>
        <v>0</v>
      </c>
      <c r="N60" s="128">
        <f t="shared" si="24"/>
        <v>0</v>
      </c>
      <c r="O60" s="128">
        <f t="shared" si="24"/>
        <v>0</v>
      </c>
    </row>
    <row r="61" spans="2:15" s="29" customFormat="1" ht="4.5" customHeight="1" x14ac:dyDescent="0.2">
      <c r="B61" s="3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ht="12" customHeight="1" x14ac:dyDescent="0.2">
      <c r="B62" s="380"/>
      <c r="C62" s="310"/>
      <c r="D62" s="44"/>
      <c r="E62" s="44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2:15" ht="78" customHeight="1" x14ac:dyDescent="0.2">
      <c r="B63" s="423" t="s">
        <v>168</v>
      </c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</row>
  </sheetData>
  <sheetProtection sheet="1" objects="1" scenarios="1" formatCells="0" formatColumns="0" formatRows="0" selectLockedCells="1"/>
  <mergeCells count="3">
    <mergeCell ref="Q8:Q33"/>
    <mergeCell ref="C6:C7"/>
    <mergeCell ref="B63:M63"/>
  </mergeCells>
  <conditionalFormatting sqref="C60:O60">
    <cfRule type="cellIs" dxfId="13" priority="1" stopIfTrue="1" operator="lessThan">
      <formula>0</formula>
    </cfRule>
  </conditionalFormatting>
  <printOptions horizontalCentered="1" verticalCentered="1"/>
  <pageMargins left="0.23622047244094491" right="0.39370078740157483" top="0.15748031496062992" bottom="0.15748031496062992" header="0.11811023622047245" footer="0.11811023622047245"/>
  <pageSetup paperSize="9" scale="81" orientation="landscape" r:id="rId1"/>
  <headerFooter alignWithMargins="0"/>
  <ignoredErrors>
    <ignoredError sqref="E12:O45 D12:D45 D47:O47 D8:O9 D10:O10 D46:O46" unlockedFormula="1"/>
    <ignoredError sqref="C11:O1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B3:I63"/>
  <sheetViews>
    <sheetView showGridLines="0" topLeftCell="A37" zoomScaleNormal="100" workbookViewId="0">
      <selection activeCell="B52" sqref="B52"/>
    </sheetView>
  </sheetViews>
  <sheetFormatPr baseColWidth="10" defaultColWidth="11.42578125" defaultRowHeight="12.75" x14ac:dyDescent="0.2"/>
  <cols>
    <col min="1" max="1" width="2" customWidth="1"/>
    <col min="2" max="2" width="32.7109375" customWidth="1"/>
    <col min="3" max="3" width="6.28515625" customWidth="1"/>
    <col min="4" max="4" width="21.85546875" customWidth="1"/>
    <col min="5" max="5" width="7.28515625" customWidth="1"/>
    <col min="6" max="6" width="20.5703125" customWidth="1"/>
    <col min="7" max="7" width="7" customWidth="1"/>
    <col min="8" max="8" width="21.140625" customWidth="1"/>
    <col min="9" max="9" width="7.42578125" customWidth="1"/>
  </cols>
  <sheetData>
    <row r="3" spans="2:9" ht="35.25" customHeight="1" x14ac:dyDescent="0.2">
      <c r="B3" s="313" t="s">
        <v>158</v>
      </c>
      <c r="C3" s="313"/>
    </row>
    <row r="4" spans="2:9" ht="14.25" customHeight="1" x14ac:dyDescent="0.2">
      <c r="B4" s="313"/>
      <c r="C4" s="313"/>
    </row>
    <row r="5" spans="2:9" x14ac:dyDescent="0.2">
      <c r="D5" s="95" t="s">
        <v>145</v>
      </c>
    </row>
    <row r="6" spans="2:9" x14ac:dyDescent="0.2">
      <c r="D6" s="314" t="str">
        <f>'Private Ausgaben'!D3</f>
        <v>Januar</v>
      </c>
    </row>
    <row r="7" spans="2:9" ht="12.75" customHeight="1" x14ac:dyDescent="0.2">
      <c r="B7" s="425" t="s">
        <v>3</v>
      </c>
      <c r="C7" s="191"/>
      <c r="D7" s="427">
        <f>'Private Ausgaben'!F6</f>
        <v>2025</v>
      </c>
      <c r="E7" s="428" t="s">
        <v>77</v>
      </c>
      <c r="F7" s="427">
        <f>'Private Ausgaben'!I6</f>
        <v>2026</v>
      </c>
      <c r="G7" s="428" t="s">
        <v>77</v>
      </c>
      <c r="H7" s="427">
        <f>'Private Ausgaben'!L6</f>
        <v>2027</v>
      </c>
      <c r="I7" s="429" t="s">
        <v>77</v>
      </c>
    </row>
    <row r="8" spans="2:9" ht="12.75" customHeight="1" x14ac:dyDescent="0.2">
      <c r="B8" s="426"/>
      <c r="C8" s="191"/>
      <c r="D8" s="427"/>
      <c r="E8" s="428"/>
      <c r="F8" s="427"/>
      <c r="G8" s="428"/>
      <c r="H8" s="427"/>
      <c r="I8" s="430"/>
    </row>
    <row r="9" spans="2:9" ht="19.5" customHeight="1" x14ac:dyDescent="0.2">
      <c r="B9" s="176" t="s">
        <v>62</v>
      </c>
      <c r="C9" s="47"/>
      <c r="D9" s="171">
        <f>'Umsatz.Rent. p.M. Jahr 1'!C8</f>
        <v>0</v>
      </c>
      <c r="E9" s="168"/>
      <c r="F9" s="171">
        <f>'Umsatz-Rent. p.M. Jahr 2'!C8</f>
        <v>0</v>
      </c>
      <c r="G9" s="168"/>
      <c r="H9" s="171">
        <f>'Umsatz-Rent. p.M. Jahr 3'!C8</f>
        <v>0</v>
      </c>
      <c r="I9" s="190"/>
    </row>
    <row r="10" spans="2:9" ht="18.75" customHeight="1" x14ac:dyDescent="0.2">
      <c r="B10" s="177" t="s">
        <v>169</v>
      </c>
      <c r="C10" s="184"/>
      <c r="D10" s="173">
        <f>'Umsatz.Rent. p.M. Jahr 1'!C9</f>
        <v>0</v>
      </c>
      <c r="E10" s="183" t="e">
        <f>D10/D9</f>
        <v>#DIV/0!</v>
      </c>
      <c r="F10" s="173">
        <f>'Umsatz-Rent. p.M. Jahr 2'!C9</f>
        <v>0</v>
      </c>
      <c r="G10" s="183" t="e">
        <f>F10/F9</f>
        <v>#DIV/0!</v>
      </c>
      <c r="H10" s="173">
        <f>'Umsatz-Rent. p.M. Jahr 3'!C9</f>
        <v>0</v>
      </c>
      <c r="I10" s="183" t="e">
        <f>H10/H9</f>
        <v>#DIV/0!</v>
      </c>
    </row>
    <row r="11" spans="2:9" ht="18.75" customHeight="1" x14ac:dyDescent="0.2">
      <c r="B11" s="177" t="s">
        <v>175</v>
      </c>
      <c r="C11" s="184"/>
      <c r="D11" s="173">
        <f>'Umsatz.Rent. p.M. Jahr 1'!C10</f>
        <v>0</v>
      </c>
      <c r="E11" s="183" t="e">
        <f>D11/D9</f>
        <v>#DIV/0!</v>
      </c>
      <c r="F11" s="173">
        <f>'Umsatz-Rent. p.M. Jahr 2'!C10</f>
        <v>0</v>
      </c>
      <c r="G11" s="183" t="e">
        <f>F11/F9</f>
        <v>#DIV/0!</v>
      </c>
      <c r="H11" s="173">
        <f>'Umsatz-Rent. p.M. Jahr 3'!C10</f>
        <v>0</v>
      </c>
      <c r="I11" s="183" t="e">
        <f>H11/H9</f>
        <v>#DIV/0!</v>
      </c>
    </row>
    <row r="12" spans="2:9" ht="18.75" customHeight="1" x14ac:dyDescent="0.2">
      <c r="B12" s="178" t="s">
        <v>5</v>
      </c>
      <c r="C12" s="184"/>
      <c r="D12" s="172">
        <f>'Umsatz.Rent. p.M. Jahr 1'!C11</f>
        <v>0</v>
      </c>
      <c r="E12" s="166"/>
      <c r="F12" s="172">
        <f>'Umsatz-Rent. p.M. Jahr 2'!C11</f>
        <v>0</v>
      </c>
      <c r="G12" s="166"/>
      <c r="H12" s="172">
        <f>'Umsatz-Rent. p.M. Jahr 3'!C11</f>
        <v>0</v>
      </c>
      <c r="I12" s="163"/>
    </row>
    <row r="13" spans="2:9" ht="18.75" customHeight="1" x14ac:dyDescent="0.2">
      <c r="B13" s="177" t="s">
        <v>174</v>
      </c>
      <c r="C13" s="184"/>
      <c r="D13" s="173">
        <f>'Umsatz.Rent. p.M. Jahr 1'!C12</f>
        <v>0</v>
      </c>
      <c r="E13" s="183" t="e">
        <f>D13/D9</f>
        <v>#DIV/0!</v>
      </c>
      <c r="F13" s="173">
        <f>'Umsatz-Rent. p.M. Jahr 2'!C12</f>
        <v>0</v>
      </c>
      <c r="G13" s="183" t="e">
        <f>F13/F9</f>
        <v>#DIV/0!</v>
      </c>
      <c r="H13" s="173">
        <f>'Umsatz-Rent. p.M. Jahr 3'!C12</f>
        <v>0</v>
      </c>
      <c r="I13" s="183" t="e">
        <f>H13/H9</f>
        <v>#DIV/0!</v>
      </c>
    </row>
    <row r="14" spans="2:9" ht="16.5" customHeight="1" x14ac:dyDescent="0.2">
      <c r="B14" s="178" t="s">
        <v>61</v>
      </c>
      <c r="C14" s="184"/>
      <c r="D14" s="172">
        <f>'Umsatz.Rent. p.M. Jahr 1'!C14</f>
        <v>0</v>
      </c>
      <c r="E14" s="166"/>
      <c r="F14" s="172">
        <f>'Umsatz-Rent. p.M. Jahr 2'!C14</f>
        <v>0</v>
      </c>
      <c r="G14" s="166"/>
      <c r="H14" s="172">
        <f>'Umsatz-Rent. p.M. Jahr 3'!C14</f>
        <v>0</v>
      </c>
      <c r="I14" s="163"/>
    </row>
    <row r="15" spans="2:9" ht="13.5" customHeight="1" x14ac:dyDescent="0.2">
      <c r="B15" s="156"/>
      <c r="C15" s="184"/>
      <c r="D15" s="155"/>
      <c r="E15" s="166"/>
      <c r="F15" s="155"/>
      <c r="G15" s="166"/>
      <c r="H15" s="155"/>
      <c r="I15" s="163"/>
    </row>
    <row r="16" spans="2:9" ht="12.75" customHeight="1" x14ac:dyDescent="0.2">
      <c r="B16" s="179" t="s">
        <v>40</v>
      </c>
      <c r="C16" s="185"/>
      <c r="D16" s="155"/>
      <c r="E16" s="165"/>
      <c r="F16" s="155"/>
      <c r="G16" s="165"/>
      <c r="H16" s="155"/>
      <c r="I16" s="164"/>
    </row>
    <row r="17" spans="2:9" ht="13.5" customHeight="1" x14ac:dyDescent="0.2">
      <c r="B17" s="180" t="s">
        <v>72</v>
      </c>
      <c r="C17" s="186"/>
      <c r="D17" s="173">
        <f>'Umsatz.Rent. p.M. Jahr 1'!C17</f>
        <v>0</v>
      </c>
      <c r="E17" s="165"/>
      <c r="F17" s="173">
        <f>'Umsatz-Rent. p.M. Jahr 2'!C17</f>
        <v>0</v>
      </c>
      <c r="G17" s="165"/>
      <c r="H17" s="173">
        <f>'Umsatz-Rent. p.M. Jahr 3'!C17</f>
        <v>0</v>
      </c>
      <c r="I17" s="164"/>
    </row>
    <row r="18" spans="2:9" ht="12.75" customHeight="1" x14ac:dyDescent="0.2">
      <c r="B18" s="180" t="s">
        <v>70</v>
      </c>
      <c r="C18" s="186"/>
      <c r="D18" s="173">
        <f>'Umsatz.Rent. p.M. Jahr 1'!C18</f>
        <v>0</v>
      </c>
      <c r="E18" s="165"/>
      <c r="F18" s="173">
        <f>'Umsatz-Rent. p.M. Jahr 2'!C18</f>
        <v>0</v>
      </c>
      <c r="G18" s="165"/>
      <c r="H18" s="173">
        <f>'Umsatz-Rent. p.M. Jahr 3'!C18</f>
        <v>0</v>
      </c>
      <c r="I18" s="163"/>
    </row>
    <row r="19" spans="2:9" ht="13.5" customHeight="1" x14ac:dyDescent="0.2">
      <c r="B19" s="315"/>
      <c r="C19" s="185"/>
      <c r="D19" s="155"/>
      <c r="E19" s="166"/>
      <c r="F19" s="306"/>
      <c r="G19" s="166"/>
      <c r="H19" s="306"/>
      <c r="I19" s="163"/>
    </row>
    <row r="20" spans="2:9" ht="12.75" customHeight="1" x14ac:dyDescent="0.2">
      <c r="B20" s="177" t="s">
        <v>41</v>
      </c>
      <c r="C20" s="184"/>
      <c r="D20" s="174">
        <f>'Umsatz.Rent. p.M. Jahr 1'!C20</f>
        <v>0</v>
      </c>
      <c r="E20" s="166"/>
      <c r="F20" s="174">
        <f>'Umsatz-Rent. p.M. Jahr 2'!C20</f>
        <v>0</v>
      </c>
      <c r="G20" s="166"/>
      <c r="H20" s="174">
        <f>'Umsatz-Rent. p.M. Jahr 3'!C20</f>
        <v>0</v>
      </c>
      <c r="I20" s="163"/>
    </row>
    <row r="21" spans="2:9" ht="13.5" customHeight="1" x14ac:dyDescent="0.2">
      <c r="B21" s="180" t="s">
        <v>42</v>
      </c>
      <c r="C21" s="186"/>
      <c r="D21" s="173">
        <f>'Umsatz.Rent. p.M. Jahr 1'!C21</f>
        <v>0</v>
      </c>
      <c r="E21" s="165"/>
      <c r="F21" s="173">
        <f>'Umsatz-Rent. p.M. Jahr 2'!C21</f>
        <v>0</v>
      </c>
      <c r="G21" s="165"/>
      <c r="H21" s="173">
        <f>'Umsatz-Rent. p.M. Jahr 3'!C21</f>
        <v>0</v>
      </c>
      <c r="I21" s="164"/>
    </row>
    <row r="22" spans="2:9" ht="12.75" customHeight="1" x14ac:dyDescent="0.2">
      <c r="B22" s="180" t="s">
        <v>209</v>
      </c>
      <c r="C22" s="186"/>
      <c r="D22" s="173">
        <f>'Umsatz.Rent. p.M. Jahr 1'!C22</f>
        <v>0</v>
      </c>
      <c r="E22" s="165"/>
      <c r="F22" s="173">
        <f>'Umsatz-Rent. p.M. Jahr 2'!C22</f>
        <v>0</v>
      </c>
      <c r="G22" s="165"/>
      <c r="H22" s="173">
        <f>'Umsatz-Rent. p.M. Jahr 3'!C22</f>
        <v>0</v>
      </c>
      <c r="I22" s="164"/>
    </row>
    <row r="23" spans="2:9" ht="13.5" customHeight="1" x14ac:dyDescent="0.2">
      <c r="B23" s="316"/>
      <c r="C23" s="186"/>
      <c r="D23" s="306"/>
      <c r="E23" s="166"/>
      <c r="F23" s="306"/>
      <c r="G23" s="166"/>
      <c r="H23" s="306"/>
      <c r="I23" s="163"/>
    </row>
    <row r="24" spans="2:9" ht="12.75" customHeight="1" x14ac:dyDescent="0.2">
      <c r="B24" s="177" t="s">
        <v>43</v>
      </c>
      <c r="C24" s="184"/>
      <c r="D24" s="174">
        <f>'Umsatz.Rent. p.M. Jahr 1'!C24</f>
        <v>0</v>
      </c>
      <c r="E24" s="165"/>
      <c r="F24" s="174">
        <f>'Umsatz-Rent. p.M. Jahr 2'!C24</f>
        <v>0</v>
      </c>
      <c r="G24" s="165"/>
      <c r="H24" s="174">
        <f>'Umsatz-Rent. p.M. Jahr 3'!C24</f>
        <v>0</v>
      </c>
      <c r="I24" s="163"/>
    </row>
    <row r="25" spans="2:9" ht="13.5" customHeight="1" x14ac:dyDescent="0.2">
      <c r="B25" s="180" t="s">
        <v>44</v>
      </c>
      <c r="C25" s="186"/>
      <c r="D25" s="173">
        <f>'Umsatz.Rent. p.M. Jahr 1'!C25</f>
        <v>0</v>
      </c>
      <c r="E25" s="165"/>
      <c r="F25" s="173">
        <f>'Umsatz-Rent. p.M. Jahr 2'!C25</f>
        <v>0</v>
      </c>
      <c r="G25" s="165"/>
      <c r="H25" s="173">
        <f>'Umsatz-Rent. p.M. Jahr 3'!C25</f>
        <v>0</v>
      </c>
      <c r="I25" s="163"/>
    </row>
    <row r="26" spans="2:9" ht="12.75" customHeight="1" x14ac:dyDescent="0.2">
      <c r="B26" s="180" t="s">
        <v>45</v>
      </c>
      <c r="C26" s="186"/>
      <c r="D26" s="173">
        <f>'Umsatz.Rent. p.M. Jahr 1'!C26</f>
        <v>0</v>
      </c>
      <c r="E26" s="166"/>
      <c r="F26" s="173">
        <f>'Umsatz-Rent. p.M. Jahr 2'!C26</f>
        <v>0</v>
      </c>
      <c r="G26" s="166"/>
      <c r="H26" s="173">
        <f>'Umsatz-Rent. p.M. Jahr 3'!C26</f>
        <v>0</v>
      </c>
      <c r="I26" s="164"/>
    </row>
    <row r="27" spans="2:9" ht="13.5" customHeight="1" x14ac:dyDescent="0.2">
      <c r="B27" s="180" t="s">
        <v>46</v>
      </c>
      <c r="C27" s="186"/>
      <c r="D27" s="173">
        <f>'Umsatz.Rent. p.M. Jahr 1'!C27</f>
        <v>0</v>
      </c>
      <c r="E27" s="166"/>
      <c r="F27" s="173">
        <f>'Umsatz-Rent. p.M. Jahr 2'!C27</f>
        <v>0</v>
      </c>
      <c r="G27" s="166"/>
      <c r="H27" s="173">
        <f>'Umsatz-Rent. p.M. Jahr 3'!C27</f>
        <v>0</v>
      </c>
      <c r="I27" s="164"/>
    </row>
    <row r="28" spans="2:9" ht="12.75" customHeight="1" x14ac:dyDescent="0.2">
      <c r="B28" s="180" t="s">
        <v>47</v>
      </c>
      <c r="C28" s="186"/>
      <c r="D28" s="173">
        <f>'Umsatz.Rent. p.M. Jahr 1'!C28</f>
        <v>0</v>
      </c>
      <c r="E28" s="165"/>
      <c r="F28" s="173">
        <f>'Umsatz-Rent. p.M. Jahr 2'!C28</f>
        <v>0</v>
      </c>
      <c r="G28" s="165"/>
      <c r="H28" s="173">
        <f>'Umsatz-Rent. p.M. Jahr 3'!C28</f>
        <v>0</v>
      </c>
      <c r="I28" s="163"/>
    </row>
    <row r="29" spans="2:9" ht="13.5" customHeight="1" x14ac:dyDescent="0.2">
      <c r="B29" s="180" t="s">
        <v>48</v>
      </c>
      <c r="C29" s="186"/>
      <c r="D29" s="173">
        <f>'Umsatz.Rent. p.M. Jahr 1'!C29</f>
        <v>0</v>
      </c>
      <c r="E29" s="165"/>
      <c r="F29" s="173">
        <f>'Umsatz-Rent. p.M. Jahr 2'!C29</f>
        <v>0</v>
      </c>
      <c r="G29" s="165"/>
      <c r="H29" s="173">
        <f>'Umsatz-Rent. p.M. Jahr 3'!C29</f>
        <v>0</v>
      </c>
      <c r="I29" s="163"/>
    </row>
    <row r="30" spans="2:9" ht="12.75" customHeight="1" x14ac:dyDescent="0.2">
      <c r="B30" s="316"/>
      <c r="C30" s="186"/>
      <c r="D30" s="306"/>
      <c r="E30" s="166"/>
      <c r="F30" s="306"/>
      <c r="G30" s="166"/>
      <c r="H30" s="306"/>
      <c r="I30" s="163"/>
    </row>
    <row r="31" spans="2:9" ht="13.5" customHeight="1" x14ac:dyDescent="0.2">
      <c r="B31" s="177" t="s">
        <v>49</v>
      </c>
      <c r="C31" s="184"/>
      <c r="D31" s="174">
        <f>'Umsatz.Rent. p.M. Jahr 1'!C31</f>
        <v>0</v>
      </c>
      <c r="E31" s="165"/>
      <c r="F31" s="174">
        <f>'Umsatz-Rent. p.M. Jahr 2'!C31</f>
        <v>0</v>
      </c>
      <c r="G31" s="165"/>
      <c r="H31" s="174">
        <f>'Umsatz-Rent. p.M. Jahr 3'!C31</f>
        <v>0</v>
      </c>
      <c r="I31" s="164"/>
    </row>
    <row r="32" spans="2:9" ht="12.75" customHeight="1" x14ac:dyDescent="0.2">
      <c r="B32" s="180" t="s">
        <v>55</v>
      </c>
      <c r="C32" s="186"/>
      <c r="D32" s="173">
        <f>'Umsatz.Rent. p.M. Jahr 1'!C32</f>
        <v>0</v>
      </c>
      <c r="E32" s="165"/>
      <c r="F32" s="173">
        <f>'Umsatz-Rent. p.M. Jahr 2'!C32</f>
        <v>0</v>
      </c>
      <c r="G32" s="165"/>
      <c r="H32" s="173">
        <f>'Umsatz-Rent. p.M. Jahr 3'!C32</f>
        <v>0</v>
      </c>
      <c r="I32" s="164"/>
    </row>
    <row r="33" spans="2:9" ht="13.5" customHeight="1" x14ac:dyDescent="0.2">
      <c r="B33" s="180" t="s">
        <v>50</v>
      </c>
      <c r="C33" s="186"/>
      <c r="D33" s="173">
        <f>'Umsatz.Rent. p.M. Jahr 1'!C33</f>
        <v>0</v>
      </c>
      <c r="E33" s="166"/>
      <c r="F33" s="173">
        <f>'Umsatz-Rent. p.M. Jahr 2'!C33</f>
        <v>0</v>
      </c>
      <c r="G33" s="166"/>
      <c r="H33" s="173">
        <f>'Umsatz-Rent. p.M. Jahr 3'!C33</f>
        <v>0</v>
      </c>
      <c r="I33" s="163"/>
    </row>
    <row r="34" spans="2:9" ht="12.75" customHeight="1" x14ac:dyDescent="0.2">
      <c r="B34" s="180" t="s">
        <v>51</v>
      </c>
      <c r="C34" s="186"/>
      <c r="D34" s="173">
        <f>'Umsatz.Rent. p.M. Jahr 1'!C34</f>
        <v>0</v>
      </c>
      <c r="E34" s="166"/>
      <c r="F34" s="173">
        <f>'Umsatz-Rent. p.M. Jahr 2'!C34</f>
        <v>0</v>
      </c>
      <c r="G34" s="166"/>
      <c r="H34" s="173">
        <f>'Umsatz-Rent. p.M. Jahr 3'!C34</f>
        <v>0</v>
      </c>
      <c r="I34" s="163"/>
    </row>
    <row r="35" spans="2:9" ht="13.5" customHeight="1" x14ac:dyDescent="0.2">
      <c r="B35" s="316"/>
      <c r="C35" s="186"/>
      <c r="D35" s="306"/>
      <c r="E35" s="165"/>
      <c r="F35" s="306"/>
      <c r="G35" s="165"/>
      <c r="H35" s="306"/>
      <c r="I35" s="163"/>
    </row>
    <row r="36" spans="2:9" ht="12.75" customHeight="1" x14ac:dyDescent="0.2">
      <c r="B36" s="177" t="s">
        <v>52</v>
      </c>
      <c r="C36" s="184"/>
      <c r="D36" s="174">
        <f>'Umsatz.Rent. p.M. Jahr 1'!C36</f>
        <v>0</v>
      </c>
      <c r="E36" s="165"/>
      <c r="F36" s="174">
        <f>'Umsatz-Rent. p.M. Jahr 2'!C36</f>
        <v>0</v>
      </c>
      <c r="G36" s="165"/>
      <c r="H36" s="174">
        <f>'Umsatz-Rent. p.M. Jahr 3'!C36</f>
        <v>0</v>
      </c>
      <c r="I36" s="164"/>
    </row>
    <row r="37" spans="2:9" ht="13.5" customHeight="1" x14ac:dyDescent="0.2">
      <c r="B37" s="180" t="s">
        <v>29</v>
      </c>
      <c r="C37" s="186"/>
      <c r="D37" s="173">
        <f>'Umsatz.Rent. p.M. Jahr 1'!C37</f>
        <v>0</v>
      </c>
      <c r="E37" s="166"/>
      <c r="F37" s="173">
        <f>'Umsatz-Rent. p.M. Jahr 2'!C37</f>
        <v>0</v>
      </c>
      <c r="G37" s="166"/>
      <c r="H37" s="173">
        <f>'Umsatz-Rent. p.M. Jahr 3'!C37</f>
        <v>0</v>
      </c>
      <c r="I37" s="164"/>
    </row>
    <row r="38" spans="2:9" ht="12.75" customHeight="1" x14ac:dyDescent="0.2">
      <c r="B38" s="180" t="s">
        <v>181</v>
      </c>
      <c r="C38" s="186"/>
      <c r="D38" s="173">
        <f>'Umsatz.Rent. p.M. Jahr 1'!C38</f>
        <v>0</v>
      </c>
      <c r="E38" s="165"/>
      <c r="F38" s="173">
        <f>'Umsatz-Rent. p.M. Jahr 2'!C38</f>
        <v>0</v>
      </c>
      <c r="G38" s="165"/>
      <c r="H38" s="173">
        <f>'Umsatz-Rent. p.M. Jahr 3'!C38</f>
        <v>0</v>
      </c>
      <c r="I38" s="163"/>
    </row>
    <row r="39" spans="2:9" ht="13.5" customHeight="1" x14ac:dyDescent="0.2">
      <c r="B39" s="180" t="s">
        <v>54</v>
      </c>
      <c r="C39" s="186"/>
      <c r="D39" s="173">
        <f>'Umsatz.Rent. p.M. Jahr 1'!C39</f>
        <v>0</v>
      </c>
      <c r="E39" s="165"/>
      <c r="F39" s="173">
        <f>'Umsatz-Rent. p.M. Jahr 2'!C39</f>
        <v>0</v>
      </c>
      <c r="G39" s="165"/>
      <c r="H39" s="173">
        <f>'Umsatz-Rent. p.M. Jahr 3'!C39</f>
        <v>0</v>
      </c>
      <c r="I39" s="163"/>
    </row>
    <row r="40" spans="2:9" ht="12.75" customHeight="1" x14ac:dyDescent="0.2">
      <c r="B40" s="316"/>
      <c r="C40" s="186"/>
      <c r="D40" s="306"/>
      <c r="E40" s="166"/>
      <c r="F40" s="317"/>
      <c r="G40" s="166"/>
      <c r="H40" s="306"/>
      <c r="I40" s="163"/>
    </row>
    <row r="41" spans="2:9" ht="13.5" customHeight="1" x14ac:dyDescent="0.2">
      <c r="B41" s="192" t="s">
        <v>4</v>
      </c>
      <c r="C41" s="186"/>
      <c r="D41" s="175">
        <f>'Umsatz.Rent. p.M. Jahr 1'!C41</f>
        <v>0</v>
      </c>
      <c r="E41" s="166"/>
      <c r="F41" s="175">
        <f>'Umsatz-Rent. p.M. Jahr 2'!C41</f>
        <v>0</v>
      </c>
      <c r="G41" s="166"/>
      <c r="H41" s="175">
        <f>'Umsatz-Rent. p.M. Jahr 3'!C41</f>
        <v>0</v>
      </c>
      <c r="I41" s="164"/>
    </row>
    <row r="42" spans="2:9" ht="12.75" customHeight="1" x14ac:dyDescent="0.2">
      <c r="B42" s="192" t="s">
        <v>56</v>
      </c>
      <c r="C42" s="186"/>
      <c r="D42" s="175">
        <f>'Umsatz.Rent. p.M. Jahr 1'!C42</f>
        <v>0</v>
      </c>
      <c r="E42" s="165"/>
      <c r="F42" s="175">
        <f>'Umsatz-Rent. p.M. Jahr 2'!C42</f>
        <v>0</v>
      </c>
      <c r="G42" s="165"/>
      <c r="H42" s="175">
        <f>'Umsatz-Rent. p.M. Jahr 3'!C42</f>
        <v>0</v>
      </c>
      <c r="I42" s="164"/>
    </row>
    <row r="43" spans="2:9" ht="13.5" customHeight="1" x14ac:dyDescent="0.2">
      <c r="B43" s="192" t="s">
        <v>183</v>
      </c>
      <c r="C43" s="186"/>
      <c r="D43" s="175">
        <f>'Umsatz.Rent. p.M. Jahr 1'!C43</f>
        <v>0</v>
      </c>
      <c r="E43" s="165"/>
      <c r="F43" s="175">
        <f>'Umsatz-Rent. p.M. Jahr 2'!C43</f>
        <v>0</v>
      </c>
      <c r="G43" s="165"/>
      <c r="H43" s="175">
        <f>'Umsatz-Rent. p.M. Jahr 3'!C43</f>
        <v>0</v>
      </c>
      <c r="I43" s="163"/>
    </row>
    <row r="44" spans="2:9" ht="12.75" customHeight="1" x14ac:dyDescent="0.2">
      <c r="B44" s="192" t="s">
        <v>57</v>
      </c>
      <c r="C44" s="186"/>
      <c r="D44" s="175">
        <f>'Umsatz.Rent. p.M. Jahr 1'!C44</f>
        <v>0</v>
      </c>
      <c r="E44" s="166"/>
      <c r="F44" s="175">
        <f>'Umsatz-Rent. p.M. Jahr 2'!C44</f>
        <v>0</v>
      </c>
      <c r="G44" s="166"/>
      <c r="H44" s="175">
        <f>'Umsatz-Rent. p.M. Jahr 3'!C44</f>
        <v>0</v>
      </c>
      <c r="I44" s="163"/>
    </row>
    <row r="45" spans="2:9" ht="13.5" customHeight="1" x14ac:dyDescent="0.2">
      <c r="B45" s="192" t="s">
        <v>185</v>
      </c>
      <c r="C45" s="186"/>
      <c r="D45" s="175">
        <f>'Umsatz.Rent. p.M. Jahr 1'!C45</f>
        <v>0</v>
      </c>
      <c r="E45" s="165"/>
      <c r="F45" s="175">
        <f>'Umsatz-Rent. p.M. Jahr 2'!C45</f>
        <v>0</v>
      </c>
      <c r="G45" s="165"/>
      <c r="H45" s="175">
        <f>'Umsatz-Rent. p.M. Jahr 3'!C45</f>
        <v>0</v>
      </c>
      <c r="I45" s="163"/>
    </row>
    <row r="46" spans="2:9" ht="12.75" customHeight="1" x14ac:dyDescent="0.2">
      <c r="B46" s="192" t="s">
        <v>63</v>
      </c>
      <c r="C46" s="186"/>
      <c r="D46" s="175">
        <f>'Umsatz.Rent. p.M. Jahr 1'!C46</f>
        <v>0</v>
      </c>
      <c r="E46" s="165"/>
      <c r="F46" s="175">
        <f>'Umsatz-Rent. p.M. Jahr 2'!C46</f>
        <v>0</v>
      </c>
      <c r="G46" s="165"/>
      <c r="H46" s="175">
        <f>'Umsatz-Rent. p.M. Jahr 3'!C46</f>
        <v>0</v>
      </c>
      <c r="I46" s="164"/>
    </row>
    <row r="47" spans="2:9" ht="13.5" customHeight="1" x14ac:dyDescent="0.2">
      <c r="B47" s="193" t="s">
        <v>71</v>
      </c>
      <c r="C47" s="187"/>
      <c r="D47" s="175">
        <f>'Umsatz.Rent. p.M. Jahr 1'!C47</f>
        <v>0</v>
      </c>
      <c r="E47" s="166"/>
      <c r="F47" s="175">
        <f>'Umsatz-Rent. p.M. Jahr 2'!C47</f>
        <v>0</v>
      </c>
      <c r="G47" s="166"/>
      <c r="H47" s="175">
        <f>'Umsatz-Rent. p.M. Jahr 3'!C47</f>
        <v>0</v>
      </c>
      <c r="I47" s="164"/>
    </row>
    <row r="48" spans="2:9" ht="24" customHeight="1" x14ac:dyDescent="0.2">
      <c r="B48" s="194" t="s">
        <v>58</v>
      </c>
      <c r="C48" s="47"/>
      <c r="D48" s="181">
        <f>'Umsatz.Rent. p.M. Jahr 1'!C48</f>
        <v>0</v>
      </c>
      <c r="E48" s="166"/>
      <c r="F48" s="181">
        <f>'Umsatz-Rent. p.M. Jahr 2'!C48</f>
        <v>0</v>
      </c>
      <c r="G48" s="166"/>
      <c r="H48" s="181">
        <f>'Umsatz-Rent. p.M. Jahr 3'!C48</f>
        <v>0</v>
      </c>
      <c r="I48" s="163"/>
    </row>
    <row r="49" spans="2:9" ht="12.75" customHeight="1" x14ac:dyDescent="0.2">
      <c r="B49" s="157"/>
      <c r="C49" s="47"/>
      <c r="D49" s="158"/>
      <c r="E49" s="166"/>
      <c r="F49" s="158"/>
      <c r="G49" s="166"/>
      <c r="H49" s="158"/>
      <c r="I49" s="163"/>
    </row>
    <row r="50" spans="2:9" ht="30.75" customHeight="1" x14ac:dyDescent="0.2">
      <c r="B50" s="195" t="s">
        <v>59</v>
      </c>
      <c r="C50" s="188"/>
      <c r="D50" s="182">
        <f>'Umsatz.Rent. p.M. Jahr 1'!C50</f>
        <v>0</v>
      </c>
      <c r="E50" s="165"/>
      <c r="F50" s="182">
        <f>'Umsatz-Rent. p.M. Jahr 2'!C50</f>
        <v>0</v>
      </c>
      <c r="G50" s="165"/>
      <c r="H50" s="182">
        <f>'Umsatz-Rent. p.M. Jahr 3'!C50</f>
        <v>0</v>
      </c>
      <c r="I50" s="163"/>
    </row>
    <row r="51" spans="2:9" ht="18.75" customHeight="1" x14ac:dyDescent="0.2">
      <c r="B51" s="178" t="s">
        <v>215</v>
      </c>
      <c r="C51" s="184"/>
      <c r="D51" s="181" t="str">
        <f>'Umsatz.Rent. p.M. Jahr 1'!C51</f>
        <v>---</v>
      </c>
      <c r="E51" s="165"/>
      <c r="F51" s="181" t="str">
        <f>'Umsatz-Rent. p.M. Jahr 2'!C51</f>
        <v>---</v>
      </c>
      <c r="G51" s="165"/>
      <c r="H51" s="181" t="str">
        <f>'Umsatz-Rent. p.M. Jahr 3'!C51</f>
        <v>---</v>
      </c>
      <c r="I51" s="163"/>
    </row>
    <row r="52" spans="2:9" ht="21.75" customHeight="1" x14ac:dyDescent="0.2">
      <c r="B52" s="177" t="s">
        <v>97</v>
      </c>
      <c r="C52" s="184"/>
      <c r="D52" s="174">
        <f>'Umsatz.Rent. p.M. Jahr 1'!C52</f>
        <v>0</v>
      </c>
      <c r="E52" s="167"/>
      <c r="F52" s="174">
        <f>'Umsatz-Rent. p.M. Jahr 2'!C52</f>
        <v>0</v>
      </c>
      <c r="G52" s="167"/>
      <c r="H52" s="174">
        <f>'Umsatz-Rent. p.M. Jahr 3'!C52</f>
        <v>0</v>
      </c>
      <c r="I52" s="164"/>
    </row>
    <row r="53" spans="2:9" ht="17.25" customHeight="1" x14ac:dyDescent="0.2">
      <c r="B53" s="192" t="s">
        <v>20</v>
      </c>
      <c r="C53" s="186"/>
      <c r="D53" s="175">
        <f>'Umsatz.Rent. p.M. Jahr 1'!C53</f>
        <v>0</v>
      </c>
      <c r="E53" s="165"/>
      <c r="F53" s="175">
        <f>'Umsatz-Rent. p.M. Jahr 2'!C53</f>
        <v>0</v>
      </c>
      <c r="G53" s="165"/>
      <c r="H53" s="175">
        <f>'Umsatz-Rent. p.M. Jahr 3'!C53</f>
        <v>0</v>
      </c>
      <c r="I53" s="164"/>
    </row>
    <row r="54" spans="2:9" ht="18" customHeight="1" x14ac:dyDescent="0.2">
      <c r="B54" s="180" t="s">
        <v>94</v>
      </c>
      <c r="C54" s="186"/>
      <c r="D54" s="174" t="s">
        <v>93</v>
      </c>
      <c r="E54" s="165"/>
      <c r="F54" s="174">
        <f>'Umsatz-Rent. p.M. Jahr 2'!C54</f>
        <v>0</v>
      </c>
      <c r="G54" s="165"/>
      <c r="H54" s="174">
        <f>'Umsatz-Rent. p.M. Jahr 3'!C54</f>
        <v>0</v>
      </c>
      <c r="I54" s="163"/>
    </row>
    <row r="55" spans="2:9" ht="17.25" customHeight="1" x14ac:dyDescent="0.2">
      <c r="B55" s="192" t="s">
        <v>65</v>
      </c>
      <c r="C55" s="186"/>
      <c r="D55" s="172">
        <f>'Umsatz.Rent. p.M. Jahr 1'!C55</f>
        <v>0</v>
      </c>
      <c r="E55" s="166"/>
      <c r="F55" s="172">
        <f>'Umsatz-Rent. p.M. Jahr 2'!C55</f>
        <v>0</v>
      </c>
      <c r="G55" s="166"/>
      <c r="H55" s="172">
        <f>'Umsatz-Rent. p.M. Jahr 3'!C55</f>
        <v>0</v>
      </c>
      <c r="I55" s="163"/>
    </row>
    <row r="56" spans="2:9" ht="24.75" customHeight="1" x14ac:dyDescent="0.2">
      <c r="B56" s="196" t="s">
        <v>20</v>
      </c>
      <c r="C56" s="47"/>
      <c r="D56" s="182">
        <f>'Umsatz.Rent. p.M. Jahr 1'!C56</f>
        <v>0</v>
      </c>
      <c r="E56" s="168"/>
      <c r="F56" s="182">
        <f>'Umsatz-Rent. p.M. Jahr 2'!C56</f>
        <v>0</v>
      </c>
      <c r="G56" s="168"/>
      <c r="H56" s="182">
        <f>'Umsatz-Rent. p.M. Jahr 3'!C56</f>
        <v>0</v>
      </c>
      <c r="I56" s="163"/>
    </row>
    <row r="57" spans="2:9" ht="13.5" customHeight="1" x14ac:dyDescent="0.2">
      <c r="B57" s="154"/>
      <c r="C57" s="31"/>
      <c r="D57" s="155"/>
      <c r="E57" s="165"/>
      <c r="F57" s="155"/>
      <c r="G57" s="165"/>
      <c r="H57" s="155"/>
      <c r="I57" s="164"/>
    </row>
    <row r="58" spans="2:9" ht="22.5" x14ac:dyDescent="0.2">
      <c r="B58" s="197" t="s">
        <v>60</v>
      </c>
      <c r="C58" s="189"/>
      <c r="D58" s="172">
        <f>'Umsatz.Rent. p.M. Jahr 1'!C58</f>
        <v>0</v>
      </c>
      <c r="E58" s="169"/>
      <c r="F58" s="172">
        <f>'Umsatz-Rent. p.M. Jahr 2'!C58</f>
        <v>0</v>
      </c>
      <c r="G58" s="169"/>
      <c r="H58" s="172">
        <f>'Umsatz-Rent. p.M. Jahr 3'!C58</f>
        <v>0</v>
      </c>
      <c r="I58" s="164"/>
    </row>
    <row r="59" spans="2:9" ht="20.25" customHeight="1" x14ac:dyDescent="0.2">
      <c r="B59" s="196" t="s">
        <v>62</v>
      </c>
      <c r="C59" s="47"/>
      <c r="D59" s="174">
        <f>'Umsatz.Rent. p.M. Jahr 1'!C59</f>
        <v>0</v>
      </c>
      <c r="E59" s="170"/>
      <c r="F59" s="174">
        <f>'Umsatz-Rent. p.M. Jahr 2'!C59</f>
        <v>0</v>
      </c>
      <c r="G59" s="170"/>
      <c r="H59" s="174">
        <f>'Umsatz-Rent. p.M. Jahr 3'!C59</f>
        <v>0</v>
      </c>
      <c r="I59" s="163"/>
    </row>
    <row r="60" spans="2:9" ht="21" customHeight="1" x14ac:dyDescent="0.2">
      <c r="B60" s="194" t="s">
        <v>66</v>
      </c>
      <c r="C60" s="47"/>
      <c r="D60" s="181">
        <f>'Umsatz.Rent. p.M. Jahr 1'!C60</f>
        <v>0</v>
      </c>
      <c r="E60" s="165"/>
      <c r="F60" s="181">
        <f>'Umsatz-Rent. p.M. Jahr 2'!C60</f>
        <v>0</v>
      </c>
      <c r="G60" s="165"/>
      <c r="H60" s="181">
        <f>'Umsatz-Rent. p.M. Jahr 3'!C60</f>
        <v>0</v>
      </c>
      <c r="I60" s="163"/>
    </row>
    <row r="61" spans="2:9" x14ac:dyDescent="0.2">
      <c r="E61" s="318"/>
      <c r="G61" s="318"/>
      <c r="I61" s="318"/>
    </row>
    <row r="62" spans="2:9" x14ac:dyDescent="0.2">
      <c r="D62" s="319"/>
      <c r="E62" s="320"/>
      <c r="G62" s="320"/>
      <c r="I62" s="320"/>
    </row>
    <row r="63" spans="2:9" x14ac:dyDescent="0.2">
      <c r="E63" s="45"/>
      <c r="G63" s="45"/>
      <c r="I63" s="45"/>
    </row>
  </sheetData>
  <sheetProtection sheet="1" objects="1" scenarios="1" formatCells="0" formatColumns="0" formatRows="0" selectLockedCells="1"/>
  <mergeCells count="7">
    <mergeCell ref="B7:B8"/>
    <mergeCell ref="H7:H8"/>
    <mergeCell ref="E7:E8"/>
    <mergeCell ref="G7:G8"/>
    <mergeCell ref="I7:I8"/>
    <mergeCell ref="D7:D8"/>
    <mergeCell ref="F7:F8"/>
  </mergeCells>
  <conditionalFormatting sqref="D60">
    <cfRule type="cellIs" dxfId="12" priority="3" stopIfTrue="1" operator="lessThan">
      <formula>0</formula>
    </cfRule>
  </conditionalFormatting>
  <conditionalFormatting sqref="E63">
    <cfRule type="cellIs" dxfId="11" priority="16" stopIfTrue="1" operator="lessThan">
      <formula>0</formula>
    </cfRule>
    <cfRule type="cellIs" dxfId="10" priority="17" stopIfTrue="1" operator="lessThan">
      <formula>0</formula>
    </cfRule>
  </conditionalFormatting>
  <conditionalFormatting sqref="F60">
    <cfRule type="cellIs" dxfId="9" priority="4" stopIfTrue="1" operator="lessThan">
      <formula>0</formula>
    </cfRule>
  </conditionalFormatting>
  <conditionalFormatting sqref="G63">
    <cfRule type="cellIs" dxfId="8" priority="11" stopIfTrue="1" operator="lessThan">
      <formula>0</formula>
    </cfRule>
    <cfRule type="cellIs" dxfId="7" priority="12" stopIfTrue="1" operator="lessThan">
      <formula>0</formula>
    </cfRule>
  </conditionalFormatting>
  <conditionalFormatting sqref="H60">
    <cfRule type="cellIs" dxfId="6" priority="1" stopIfTrue="1" operator="lessThan">
      <formula>0</formula>
    </cfRule>
  </conditionalFormatting>
  <conditionalFormatting sqref="I63">
    <cfRule type="cellIs" dxfId="5" priority="8" stopIfTrue="1" operator="lessThan">
      <formula>0</formula>
    </cfRule>
    <cfRule type="cellIs" dxfId="4" priority="9" stopIfTrue="1" operator="lessThan">
      <formula>0</formula>
    </cfRule>
  </conditionalFormatting>
  <pageMargins left="0.23622047244094491" right="0.23622047244094491" top="0.35433070866141736" bottom="0.35433070866141736" header="0.31496062992125984" footer="0.31496062992125984"/>
  <pageSetup paperSize="9" scale="82" orientation="portrait" r:id="rId1"/>
  <ignoredErrors>
    <ignoredError sqref="I13 I10:I11" evalError="1"/>
    <ignoredError sqref="D10:D13 F10:F13 H10:H13" formula="1"/>
    <ignoredError sqref="E10:E13 G10:G13" evalError="1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B1:AQ85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R63" sqref="R63"/>
    </sheetView>
  </sheetViews>
  <sheetFormatPr baseColWidth="10" defaultColWidth="11.42578125" defaultRowHeight="12.75" x14ac:dyDescent="0.2"/>
  <cols>
    <col min="1" max="1" width="1.7109375" style="50" customWidth="1"/>
    <col min="2" max="2" width="33.28515625" style="50" customWidth="1"/>
    <col min="3" max="3" width="10.140625" style="321" customWidth="1"/>
    <col min="4" max="15" width="9.85546875" style="50" customWidth="1"/>
    <col min="16" max="16" width="1.28515625" style="322" customWidth="1"/>
    <col min="17" max="17" width="10.140625" style="50" customWidth="1"/>
    <col min="18" max="29" width="9.85546875" style="50" customWidth="1"/>
    <col min="30" max="30" width="1.28515625" style="322" customWidth="1"/>
    <col min="31" max="31" width="10.140625" style="50" customWidth="1"/>
    <col min="32" max="43" width="9.85546875" style="50" customWidth="1"/>
    <col min="44" max="16384" width="11.42578125" style="50"/>
  </cols>
  <sheetData>
    <row r="1" spans="2:43" ht="22.5" customHeight="1" x14ac:dyDescent="0.2">
      <c r="D1" s="50" t="s">
        <v>6</v>
      </c>
    </row>
    <row r="2" spans="2:43" ht="37.5" customHeight="1" x14ac:dyDescent="0.2">
      <c r="B2" s="434" t="s">
        <v>114</v>
      </c>
      <c r="C2" s="434"/>
      <c r="D2" s="275"/>
    </row>
    <row r="3" spans="2:43" ht="13.5" customHeight="1" x14ac:dyDescent="0.2">
      <c r="C3" s="436" t="s">
        <v>142</v>
      </c>
      <c r="D3" s="431">
        <f>'Umsatz.Rent. p.M. Jahr 1'!D6</f>
        <v>2025</v>
      </c>
      <c r="E3" s="432"/>
      <c r="F3" s="432"/>
      <c r="G3" s="432"/>
      <c r="H3" s="432"/>
      <c r="I3" s="432"/>
      <c r="J3" s="432">
        <f>'Umsatz.Rent. p.M. Jahr 1'!D6</f>
        <v>2025</v>
      </c>
      <c r="K3" s="432"/>
      <c r="L3" s="432"/>
      <c r="M3" s="432"/>
      <c r="N3" s="432"/>
      <c r="O3" s="433"/>
      <c r="P3" s="54"/>
      <c r="Q3" s="436" t="s">
        <v>142</v>
      </c>
      <c r="R3" s="431">
        <f>'Umsatz-Rent. p.M. Jahr 2'!D6</f>
        <v>2026</v>
      </c>
      <c r="S3" s="432"/>
      <c r="T3" s="432"/>
      <c r="U3" s="432"/>
      <c r="V3" s="432"/>
      <c r="W3" s="432"/>
      <c r="X3" s="432">
        <f>'Umsatz-Rent. p.M. Jahr 2'!D6</f>
        <v>2026</v>
      </c>
      <c r="Y3" s="432"/>
      <c r="Z3" s="432"/>
      <c r="AA3" s="432"/>
      <c r="AB3" s="432"/>
      <c r="AC3" s="433"/>
      <c r="AD3" s="55"/>
      <c r="AE3" s="436" t="s">
        <v>142</v>
      </c>
      <c r="AF3" s="431">
        <f>'Umsatz-Rent. p.M. Jahr 3'!D6</f>
        <v>2027</v>
      </c>
      <c r="AG3" s="432"/>
      <c r="AH3" s="432"/>
      <c r="AI3" s="432"/>
      <c r="AJ3" s="432"/>
      <c r="AK3" s="432"/>
      <c r="AL3" s="432">
        <f>'Umsatz-Rent. p.M. Jahr 3'!D6</f>
        <v>2027</v>
      </c>
      <c r="AM3" s="432"/>
      <c r="AN3" s="432"/>
      <c r="AO3" s="432"/>
      <c r="AP3" s="432"/>
      <c r="AQ3" s="433"/>
    </row>
    <row r="4" spans="2:43" ht="12" customHeight="1" x14ac:dyDescent="0.2">
      <c r="B4" s="103"/>
      <c r="C4" s="437"/>
      <c r="D4" s="95" t="s">
        <v>132</v>
      </c>
      <c r="E4" s="95" t="s">
        <v>1</v>
      </c>
      <c r="F4" s="95" t="s">
        <v>118</v>
      </c>
      <c r="G4" s="95" t="s">
        <v>134</v>
      </c>
      <c r="H4" s="95" t="s">
        <v>0</v>
      </c>
      <c r="I4" s="95" t="s">
        <v>135</v>
      </c>
      <c r="J4" s="95" t="s">
        <v>136</v>
      </c>
      <c r="K4" s="95" t="s">
        <v>137</v>
      </c>
      <c r="L4" s="95" t="s">
        <v>151</v>
      </c>
      <c r="M4" s="95" t="s">
        <v>139</v>
      </c>
      <c r="N4" s="95" t="s">
        <v>140</v>
      </c>
      <c r="O4" s="95" t="s">
        <v>141</v>
      </c>
      <c r="P4" s="123"/>
      <c r="Q4" s="437"/>
      <c r="R4" s="95" t="s">
        <v>132</v>
      </c>
      <c r="S4" s="95" t="s">
        <v>1</v>
      </c>
      <c r="T4" s="95" t="s">
        <v>118</v>
      </c>
      <c r="U4" s="95" t="s">
        <v>134</v>
      </c>
      <c r="V4" s="95" t="s">
        <v>0</v>
      </c>
      <c r="W4" s="95" t="s">
        <v>135</v>
      </c>
      <c r="X4" s="95" t="s">
        <v>136</v>
      </c>
      <c r="Y4" s="95" t="s">
        <v>137</v>
      </c>
      <c r="Z4" s="95" t="s">
        <v>151</v>
      </c>
      <c r="AA4" s="95" t="s">
        <v>139</v>
      </c>
      <c r="AB4" s="95" t="s">
        <v>140</v>
      </c>
      <c r="AC4" s="95" t="s">
        <v>141</v>
      </c>
      <c r="AD4" s="66"/>
      <c r="AE4" s="437"/>
      <c r="AF4" s="95" t="s">
        <v>132</v>
      </c>
      <c r="AG4" s="95" t="s">
        <v>1</v>
      </c>
      <c r="AH4" s="95" t="s">
        <v>118</v>
      </c>
      <c r="AI4" s="95" t="s">
        <v>134</v>
      </c>
      <c r="AJ4" s="95" t="s">
        <v>0</v>
      </c>
      <c r="AK4" s="95" t="s">
        <v>135</v>
      </c>
      <c r="AL4" s="95" t="s">
        <v>136</v>
      </c>
      <c r="AM4" s="95" t="s">
        <v>137</v>
      </c>
      <c r="AN4" s="95" t="s">
        <v>151</v>
      </c>
      <c r="AO4" s="95" t="s">
        <v>139</v>
      </c>
      <c r="AP4" s="95" t="s">
        <v>140</v>
      </c>
      <c r="AQ4" s="95" t="s">
        <v>141</v>
      </c>
    </row>
    <row r="5" spans="2:43" s="53" customFormat="1" ht="19.5" customHeight="1" x14ac:dyDescent="0.2">
      <c r="B5" s="120" t="s">
        <v>85</v>
      </c>
      <c r="C5" s="121"/>
      <c r="D5" s="108">
        <v>0</v>
      </c>
      <c r="E5" s="109">
        <f>D74</f>
        <v>0</v>
      </c>
      <c r="F5" s="109">
        <f t="shared" ref="F5:O5" si="0">E74</f>
        <v>0</v>
      </c>
      <c r="G5" s="109">
        <f t="shared" si="0"/>
        <v>0</v>
      </c>
      <c r="H5" s="109">
        <f t="shared" si="0"/>
        <v>0</v>
      </c>
      <c r="I5" s="109">
        <f t="shared" si="0"/>
        <v>0</v>
      </c>
      <c r="J5" s="109">
        <f t="shared" si="0"/>
        <v>0</v>
      </c>
      <c r="K5" s="109">
        <f t="shared" si="0"/>
        <v>0</v>
      </c>
      <c r="L5" s="109">
        <f t="shared" si="0"/>
        <v>0</v>
      </c>
      <c r="M5" s="109">
        <f t="shared" si="0"/>
        <v>0</v>
      </c>
      <c r="N5" s="109">
        <f t="shared" si="0"/>
        <v>0</v>
      </c>
      <c r="O5" s="109">
        <f t="shared" si="0"/>
        <v>0</v>
      </c>
      <c r="P5" s="52"/>
      <c r="Q5" s="121"/>
      <c r="R5" s="108">
        <f>O74</f>
        <v>0</v>
      </c>
      <c r="S5" s="109">
        <f t="shared" ref="S5:AC5" si="1">R74</f>
        <v>0</v>
      </c>
      <c r="T5" s="109">
        <f t="shared" si="1"/>
        <v>0</v>
      </c>
      <c r="U5" s="109">
        <f t="shared" si="1"/>
        <v>0</v>
      </c>
      <c r="V5" s="109">
        <f t="shared" si="1"/>
        <v>0</v>
      </c>
      <c r="W5" s="109">
        <f t="shared" si="1"/>
        <v>0</v>
      </c>
      <c r="X5" s="109">
        <f t="shared" si="1"/>
        <v>0</v>
      </c>
      <c r="Y5" s="109">
        <f t="shared" si="1"/>
        <v>0</v>
      </c>
      <c r="Z5" s="109">
        <f t="shared" si="1"/>
        <v>0</v>
      </c>
      <c r="AA5" s="109">
        <f t="shared" si="1"/>
        <v>0</v>
      </c>
      <c r="AB5" s="109">
        <f t="shared" si="1"/>
        <v>0</v>
      </c>
      <c r="AC5" s="109">
        <f t="shared" si="1"/>
        <v>0</v>
      </c>
      <c r="AD5" s="68"/>
      <c r="AE5" s="121"/>
      <c r="AF5" s="108">
        <f>AC74</f>
        <v>0</v>
      </c>
      <c r="AG5" s="109">
        <f t="shared" ref="AG5:AQ5" si="2">AF74</f>
        <v>0</v>
      </c>
      <c r="AH5" s="109">
        <f t="shared" si="2"/>
        <v>0</v>
      </c>
      <c r="AI5" s="109">
        <f t="shared" si="2"/>
        <v>0</v>
      </c>
      <c r="AJ5" s="109">
        <f t="shared" si="2"/>
        <v>0</v>
      </c>
      <c r="AK5" s="109">
        <f t="shared" si="2"/>
        <v>0</v>
      </c>
      <c r="AL5" s="109">
        <f t="shared" si="2"/>
        <v>0</v>
      </c>
      <c r="AM5" s="109">
        <f t="shared" si="2"/>
        <v>0</v>
      </c>
      <c r="AN5" s="109">
        <f t="shared" si="2"/>
        <v>0</v>
      </c>
      <c r="AO5" s="109">
        <f t="shared" si="2"/>
        <v>0</v>
      </c>
      <c r="AP5" s="109">
        <f t="shared" si="2"/>
        <v>0</v>
      </c>
      <c r="AQ5" s="109">
        <f t="shared" si="2"/>
        <v>0</v>
      </c>
    </row>
    <row r="6" spans="2:43" ht="12" customHeight="1" x14ac:dyDescent="0.2">
      <c r="B6" s="323" t="s">
        <v>78</v>
      </c>
      <c r="C6" s="324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6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6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</row>
    <row r="7" spans="2:43" ht="23.25" customHeight="1" x14ac:dyDescent="0.2">
      <c r="B7" s="327" t="s">
        <v>95</v>
      </c>
      <c r="C7" s="328">
        <f>SUM(D7:O7)</f>
        <v>0</v>
      </c>
      <c r="D7" s="110">
        <v>0</v>
      </c>
      <c r="E7" s="110">
        <v>0</v>
      </c>
      <c r="F7" s="110">
        <v>0</v>
      </c>
      <c r="G7" s="110">
        <v>0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0</v>
      </c>
      <c r="N7" s="110">
        <v>0</v>
      </c>
      <c r="O7" s="110">
        <v>0</v>
      </c>
      <c r="P7" s="329"/>
      <c r="Q7" s="328">
        <f>SUM(R7:AC7)</f>
        <v>0</v>
      </c>
      <c r="R7" s="110">
        <v>0</v>
      </c>
      <c r="S7" s="110">
        <v>0</v>
      </c>
      <c r="T7" s="110">
        <v>0</v>
      </c>
      <c r="U7" s="110">
        <v>0</v>
      </c>
      <c r="V7" s="110">
        <v>0</v>
      </c>
      <c r="W7" s="110">
        <v>0</v>
      </c>
      <c r="X7" s="110">
        <v>0</v>
      </c>
      <c r="Y7" s="110">
        <v>0</v>
      </c>
      <c r="Z7" s="110">
        <v>0</v>
      </c>
      <c r="AA7" s="110">
        <v>0</v>
      </c>
      <c r="AB7" s="110">
        <v>0</v>
      </c>
      <c r="AC7" s="110">
        <v>0</v>
      </c>
      <c r="AD7" s="329"/>
      <c r="AE7" s="328">
        <f>SUM(AF7:AQ7)</f>
        <v>0</v>
      </c>
      <c r="AF7" s="110">
        <v>0</v>
      </c>
      <c r="AG7" s="110">
        <v>0</v>
      </c>
      <c r="AH7" s="110">
        <v>0</v>
      </c>
      <c r="AI7" s="110">
        <v>0</v>
      </c>
      <c r="AJ7" s="110">
        <v>0</v>
      </c>
      <c r="AK7" s="110">
        <v>0</v>
      </c>
      <c r="AL7" s="110">
        <v>0</v>
      </c>
      <c r="AM7" s="110">
        <v>0</v>
      </c>
      <c r="AN7" s="110">
        <v>0</v>
      </c>
      <c r="AO7" s="110">
        <v>0</v>
      </c>
      <c r="AP7" s="110">
        <v>0</v>
      </c>
      <c r="AQ7" s="110">
        <v>0</v>
      </c>
    </row>
    <row r="8" spans="2:43" s="330" customFormat="1" ht="16.5" customHeight="1" x14ac:dyDescent="0.2">
      <c r="B8" s="331" t="s">
        <v>73</v>
      </c>
      <c r="C8" s="328">
        <f>SUM(D8:O8)</f>
        <v>0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0">
        <v>0</v>
      </c>
      <c r="P8" s="332"/>
      <c r="Q8" s="328">
        <f>SUM(R8:AC8)</f>
        <v>0</v>
      </c>
      <c r="R8" s="110">
        <v>0</v>
      </c>
      <c r="S8" s="110">
        <v>0</v>
      </c>
      <c r="T8" s="110">
        <v>0</v>
      </c>
      <c r="U8" s="110">
        <v>0</v>
      </c>
      <c r="V8" s="110">
        <v>0</v>
      </c>
      <c r="W8" s="110">
        <v>0</v>
      </c>
      <c r="X8" s="110">
        <v>0</v>
      </c>
      <c r="Y8" s="110">
        <v>0</v>
      </c>
      <c r="Z8" s="110">
        <v>0</v>
      </c>
      <c r="AA8" s="110">
        <v>0</v>
      </c>
      <c r="AB8" s="110">
        <v>0</v>
      </c>
      <c r="AC8" s="110">
        <v>0</v>
      </c>
      <c r="AD8" s="332"/>
      <c r="AE8" s="328">
        <f>SUM(AF8:AQ8)</f>
        <v>0</v>
      </c>
      <c r="AF8" s="110">
        <v>0</v>
      </c>
      <c r="AG8" s="110">
        <v>0</v>
      </c>
      <c r="AH8" s="110">
        <v>0</v>
      </c>
      <c r="AI8" s="110">
        <v>0</v>
      </c>
      <c r="AJ8" s="110">
        <v>0</v>
      </c>
      <c r="AK8" s="110">
        <v>0</v>
      </c>
      <c r="AL8" s="110">
        <v>0</v>
      </c>
      <c r="AM8" s="110">
        <v>0</v>
      </c>
      <c r="AN8" s="110">
        <v>0</v>
      </c>
      <c r="AO8" s="110">
        <v>0</v>
      </c>
      <c r="AP8" s="110">
        <v>0</v>
      </c>
      <c r="AQ8" s="110">
        <v>0</v>
      </c>
    </row>
    <row r="9" spans="2:43" s="330" customFormat="1" ht="13.5" customHeight="1" x14ac:dyDescent="0.2">
      <c r="B9" s="331" t="s">
        <v>27</v>
      </c>
      <c r="C9" s="328">
        <f>SUM(D9:O9)</f>
        <v>0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0">
        <v>0</v>
      </c>
      <c r="P9" s="332"/>
      <c r="Q9" s="328">
        <f>SUM(R9:AC9)</f>
        <v>0</v>
      </c>
      <c r="R9" s="110">
        <v>0</v>
      </c>
      <c r="S9" s="110">
        <v>0</v>
      </c>
      <c r="T9" s="110">
        <v>0</v>
      </c>
      <c r="U9" s="110">
        <v>0</v>
      </c>
      <c r="V9" s="110">
        <v>0</v>
      </c>
      <c r="W9" s="110">
        <v>0</v>
      </c>
      <c r="X9" s="110">
        <v>0</v>
      </c>
      <c r="Y9" s="110">
        <v>0</v>
      </c>
      <c r="Z9" s="110">
        <v>0</v>
      </c>
      <c r="AA9" s="110">
        <v>0</v>
      </c>
      <c r="AB9" s="110">
        <v>0</v>
      </c>
      <c r="AC9" s="110">
        <v>0</v>
      </c>
      <c r="AD9" s="332"/>
      <c r="AE9" s="328">
        <f>SUM(AF9:AQ9)</f>
        <v>0</v>
      </c>
      <c r="AF9" s="110">
        <v>0</v>
      </c>
      <c r="AG9" s="110">
        <v>0</v>
      </c>
      <c r="AH9" s="110">
        <v>0</v>
      </c>
      <c r="AI9" s="110">
        <v>0</v>
      </c>
      <c r="AJ9" s="110">
        <v>0</v>
      </c>
      <c r="AK9" s="110">
        <v>0</v>
      </c>
      <c r="AL9" s="110">
        <v>0</v>
      </c>
      <c r="AM9" s="110">
        <v>0</v>
      </c>
      <c r="AN9" s="110">
        <v>0</v>
      </c>
      <c r="AO9" s="110">
        <v>0</v>
      </c>
      <c r="AP9" s="110">
        <v>0</v>
      </c>
      <c r="AQ9" s="110">
        <v>0</v>
      </c>
    </row>
    <row r="10" spans="2:43" s="51" customFormat="1" ht="17.25" customHeight="1" x14ac:dyDescent="0.2">
      <c r="B10" s="111" t="s">
        <v>28</v>
      </c>
      <c r="C10" s="109">
        <f>SUM(D10:O10)</f>
        <v>0</v>
      </c>
      <c r="D10" s="109">
        <f t="shared" ref="D10:O10" si="3">SUM(D7:D9)</f>
        <v>0</v>
      </c>
      <c r="E10" s="109">
        <f t="shared" si="3"/>
        <v>0</v>
      </c>
      <c r="F10" s="109">
        <f t="shared" si="3"/>
        <v>0</v>
      </c>
      <c r="G10" s="109">
        <f t="shared" si="3"/>
        <v>0</v>
      </c>
      <c r="H10" s="109">
        <f t="shared" si="3"/>
        <v>0</v>
      </c>
      <c r="I10" s="109">
        <f t="shared" si="3"/>
        <v>0</v>
      </c>
      <c r="J10" s="109">
        <f t="shared" si="3"/>
        <v>0</v>
      </c>
      <c r="K10" s="109">
        <f t="shared" si="3"/>
        <v>0</v>
      </c>
      <c r="L10" s="109">
        <f t="shared" si="3"/>
        <v>0</v>
      </c>
      <c r="M10" s="109">
        <f t="shared" si="3"/>
        <v>0</v>
      </c>
      <c r="N10" s="109">
        <f t="shared" si="3"/>
        <v>0</v>
      </c>
      <c r="O10" s="109">
        <f t="shared" si="3"/>
        <v>0</v>
      </c>
      <c r="P10" s="58"/>
      <c r="Q10" s="109">
        <f>SUM(R10:AC10)</f>
        <v>0</v>
      </c>
      <c r="R10" s="109">
        <f t="shared" ref="R10:AC10" si="4">SUM(R7:R9)</f>
        <v>0</v>
      </c>
      <c r="S10" s="109">
        <f t="shared" si="4"/>
        <v>0</v>
      </c>
      <c r="T10" s="109">
        <f t="shared" si="4"/>
        <v>0</v>
      </c>
      <c r="U10" s="109">
        <f t="shared" si="4"/>
        <v>0</v>
      </c>
      <c r="V10" s="109">
        <f t="shared" si="4"/>
        <v>0</v>
      </c>
      <c r="W10" s="109">
        <f t="shared" si="4"/>
        <v>0</v>
      </c>
      <c r="X10" s="109">
        <f t="shared" si="4"/>
        <v>0</v>
      </c>
      <c r="Y10" s="109">
        <f t="shared" si="4"/>
        <v>0</v>
      </c>
      <c r="Z10" s="109">
        <f t="shared" si="4"/>
        <v>0</v>
      </c>
      <c r="AA10" s="109">
        <f t="shared" si="4"/>
        <v>0</v>
      </c>
      <c r="AB10" s="109">
        <f t="shared" si="4"/>
        <v>0</v>
      </c>
      <c r="AC10" s="109">
        <f t="shared" si="4"/>
        <v>0</v>
      </c>
      <c r="AD10" s="58"/>
      <c r="AE10" s="109">
        <f>SUM(AF10:AQ10)</f>
        <v>0</v>
      </c>
      <c r="AF10" s="109">
        <f t="shared" ref="AF10:AQ10" si="5">SUM(AF7:AF9)</f>
        <v>0</v>
      </c>
      <c r="AG10" s="109">
        <f t="shared" si="5"/>
        <v>0</v>
      </c>
      <c r="AH10" s="109">
        <f t="shared" si="5"/>
        <v>0</v>
      </c>
      <c r="AI10" s="109">
        <f t="shared" si="5"/>
        <v>0</v>
      </c>
      <c r="AJ10" s="109">
        <f t="shared" si="5"/>
        <v>0</v>
      </c>
      <c r="AK10" s="109">
        <f t="shared" si="5"/>
        <v>0</v>
      </c>
      <c r="AL10" s="109">
        <f t="shared" si="5"/>
        <v>0</v>
      </c>
      <c r="AM10" s="109">
        <f t="shared" si="5"/>
        <v>0</v>
      </c>
      <c r="AN10" s="109">
        <f t="shared" si="5"/>
        <v>0</v>
      </c>
      <c r="AO10" s="109">
        <f t="shared" si="5"/>
        <v>0</v>
      </c>
      <c r="AP10" s="109">
        <f t="shared" si="5"/>
        <v>0</v>
      </c>
      <c r="AQ10" s="109">
        <f t="shared" si="5"/>
        <v>0</v>
      </c>
    </row>
    <row r="11" spans="2:43" s="51" customFormat="1" ht="3.75" customHeight="1" x14ac:dyDescent="0.2"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58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58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</row>
    <row r="12" spans="2:43" s="59" customFormat="1" ht="13.5" customHeight="1" x14ac:dyDescent="0.2">
      <c r="B12" s="333" t="s">
        <v>106</v>
      </c>
      <c r="C12" s="334">
        <f>SUM(D12:O12)</f>
        <v>0</v>
      </c>
      <c r="D12" s="112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58"/>
      <c r="Q12" s="334">
        <f>SUM(R12:AC12)</f>
        <v>0</v>
      </c>
      <c r="R12" s="112">
        <v>0</v>
      </c>
      <c r="S12" s="113">
        <v>0</v>
      </c>
      <c r="T12" s="113">
        <v>0</v>
      </c>
      <c r="U12" s="113">
        <v>0</v>
      </c>
      <c r="V12" s="113">
        <v>0</v>
      </c>
      <c r="W12" s="113">
        <v>0</v>
      </c>
      <c r="X12" s="113">
        <v>0</v>
      </c>
      <c r="Y12" s="113">
        <v>0</v>
      </c>
      <c r="Z12" s="113">
        <v>0</v>
      </c>
      <c r="AA12" s="113">
        <v>0</v>
      </c>
      <c r="AB12" s="113">
        <v>0</v>
      </c>
      <c r="AC12" s="113">
        <v>0</v>
      </c>
      <c r="AD12" s="58"/>
      <c r="AE12" s="334">
        <f>SUM(AF12:AQ12)</f>
        <v>0</v>
      </c>
      <c r="AF12" s="112">
        <v>0</v>
      </c>
      <c r="AG12" s="113">
        <v>0</v>
      </c>
      <c r="AH12" s="113">
        <v>0</v>
      </c>
      <c r="AI12" s="113">
        <v>0</v>
      </c>
      <c r="AJ12" s="113">
        <v>0</v>
      </c>
      <c r="AK12" s="113">
        <v>0</v>
      </c>
      <c r="AL12" s="113">
        <v>0</v>
      </c>
      <c r="AM12" s="113">
        <v>0</v>
      </c>
      <c r="AN12" s="113">
        <v>0</v>
      </c>
      <c r="AO12" s="113">
        <v>0</v>
      </c>
      <c r="AP12" s="113">
        <v>0</v>
      </c>
      <c r="AQ12" s="113">
        <v>0</v>
      </c>
    </row>
    <row r="13" spans="2:43" s="335" customFormat="1" ht="3.75" customHeight="1" x14ac:dyDescent="0.2">
      <c r="B13" s="336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58"/>
      <c r="Q13" s="337"/>
      <c r="R13" s="337"/>
      <c r="S13" s="337"/>
      <c r="T13" s="337"/>
      <c r="U13" s="337"/>
      <c r="V13" s="337"/>
      <c r="W13" s="337"/>
      <c r="X13" s="337"/>
      <c r="Y13" s="337"/>
      <c r="Z13" s="337"/>
      <c r="AA13" s="337"/>
      <c r="AB13" s="337"/>
      <c r="AC13" s="337"/>
      <c r="AD13" s="58"/>
      <c r="AE13" s="337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</row>
    <row r="14" spans="2:43" s="59" customFormat="1" ht="15" customHeight="1" x14ac:dyDescent="0.2">
      <c r="B14" s="338" t="s">
        <v>100</v>
      </c>
      <c r="C14" s="339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58"/>
      <c r="Q14" s="339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58"/>
      <c r="AE14" s="339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</row>
    <row r="15" spans="2:43" s="59" customFormat="1" ht="11.25" x14ac:dyDescent="0.2">
      <c r="B15" s="341" t="s">
        <v>170</v>
      </c>
      <c r="C15" s="115">
        <f>SUM(D15:O15)</f>
        <v>0</v>
      </c>
      <c r="D15" s="114">
        <f>'Umsatz.Rent. p.M. Jahr 1'!D9</f>
        <v>0</v>
      </c>
      <c r="E15" s="114">
        <f>'Umsatz.Rent. p.M. Jahr 1'!E9</f>
        <v>0</v>
      </c>
      <c r="F15" s="114">
        <f>'Umsatz.Rent. p.M. Jahr 1'!F9</f>
        <v>0</v>
      </c>
      <c r="G15" s="114">
        <f>'Umsatz.Rent. p.M. Jahr 1'!G9</f>
        <v>0</v>
      </c>
      <c r="H15" s="114">
        <f>'Umsatz.Rent. p.M. Jahr 1'!H9</f>
        <v>0</v>
      </c>
      <c r="I15" s="114">
        <f>'Umsatz.Rent. p.M. Jahr 1'!I9</f>
        <v>0</v>
      </c>
      <c r="J15" s="114">
        <f>'Umsatz.Rent. p.M. Jahr 1'!J9</f>
        <v>0</v>
      </c>
      <c r="K15" s="114">
        <f>'Umsatz.Rent. p.M. Jahr 1'!K9</f>
        <v>0</v>
      </c>
      <c r="L15" s="114">
        <f>'Umsatz.Rent. p.M. Jahr 1'!L9</f>
        <v>0</v>
      </c>
      <c r="M15" s="114">
        <f>'Umsatz.Rent. p.M. Jahr 1'!M9</f>
        <v>0</v>
      </c>
      <c r="N15" s="114">
        <f>'Umsatz.Rent. p.M. Jahr 1'!N9</f>
        <v>0</v>
      </c>
      <c r="O15" s="114">
        <f>'Umsatz.Rent. p.M. Jahr 1'!O9</f>
        <v>0</v>
      </c>
      <c r="P15" s="58"/>
      <c r="Q15" s="115">
        <f t="shared" ref="Q15:Q63" si="6">SUM(R15:AC15)</f>
        <v>0</v>
      </c>
      <c r="R15" s="114">
        <f>'Umsatz-Rent. p.M. Jahr 2'!D9</f>
        <v>0</v>
      </c>
      <c r="S15" s="114">
        <f>'Umsatz-Rent. p.M. Jahr 2'!E9</f>
        <v>0</v>
      </c>
      <c r="T15" s="114">
        <f>'Umsatz-Rent. p.M. Jahr 2'!F9</f>
        <v>0</v>
      </c>
      <c r="U15" s="114">
        <f>'Umsatz-Rent. p.M. Jahr 2'!G9</f>
        <v>0</v>
      </c>
      <c r="V15" s="114">
        <f>'Umsatz-Rent. p.M. Jahr 2'!H9</f>
        <v>0</v>
      </c>
      <c r="W15" s="114">
        <f>'Umsatz-Rent. p.M. Jahr 2'!I9</f>
        <v>0</v>
      </c>
      <c r="X15" s="114">
        <f>'Umsatz-Rent. p.M. Jahr 2'!J9</f>
        <v>0</v>
      </c>
      <c r="Y15" s="114">
        <f>'Umsatz-Rent. p.M. Jahr 2'!K9</f>
        <v>0</v>
      </c>
      <c r="Z15" s="114">
        <f>'Umsatz-Rent. p.M. Jahr 2'!L9</f>
        <v>0</v>
      </c>
      <c r="AA15" s="114">
        <f>'Umsatz-Rent. p.M. Jahr 2'!M9</f>
        <v>0</v>
      </c>
      <c r="AB15" s="114">
        <f>'Umsatz-Rent. p.M. Jahr 2'!N9</f>
        <v>0</v>
      </c>
      <c r="AC15" s="114">
        <f>'Umsatz-Rent. p.M. Jahr 2'!O9</f>
        <v>0</v>
      </c>
      <c r="AD15" s="58"/>
      <c r="AE15" s="115">
        <f t="shared" ref="AE15:AE63" si="7">SUM(AF15:AQ15)</f>
        <v>0</v>
      </c>
      <c r="AF15" s="114">
        <f>'Umsatz-Rent. p.M. Jahr 3'!D9</f>
        <v>0</v>
      </c>
      <c r="AG15" s="114">
        <f>'Umsatz-Rent. p.M. Jahr 3'!E9</f>
        <v>0</v>
      </c>
      <c r="AH15" s="114">
        <f>'Umsatz-Rent. p.M. Jahr 3'!F9</f>
        <v>0</v>
      </c>
      <c r="AI15" s="114">
        <f>'Umsatz-Rent. p.M. Jahr 3'!G9</f>
        <v>0</v>
      </c>
      <c r="AJ15" s="114">
        <f>'Umsatz-Rent. p.M. Jahr 3'!H9</f>
        <v>0</v>
      </c>
      <c r="AK15" s="114">
        <f>'Umsatz-Rent. p.M. Jahr 3'!I9</f>
        <v>0</v>
      </c>
      <c r="AL15" s="114">
        <f>'Umsatz-Rent. p.M. Jahr 3'!J9</f>
        <v>0</v>
      </c>
      <c r="AM15" s="114">
        <f>'Umsatz-Rent. p.M. Jahr 3'!K9</f>
        <v>0</v>
      </c>
      <c r="AN15" s="114">
        <f>'Umsatz-Rent. p.M. Jahr 3'!L9</f>
        <v>0</v>
      </c>
      <c r="AO15" s="114">
        <f>'Umsatz-Rent. p.M. Jahr 3'!M9</f>
        <v>0</v>
      </c>
      <c r="AP15" s="114">
        <f>'Umsatz-Rent. p.M. Jahr 3'!N9</f>
        <v>0</v>
      </c>
      <c r="AQ15" s="114">
        <f>'Umsatz-Rent. p.M. Jahr 3'!O9</f>
        <v>0</v>
      </c>
    </row>
    <row r="16" spans="2:43" s="59" customFormat="1" ht="11.25" x14ac:dyDescent="0.2">
      <c r="B16" s="341" t="s">
        <v>171</v>
      </c>
      <c r="C16" s="115">
        <f>SUM(D16:O16)</f>
        <v>0</v>
      </c>
      <c r="D16" s="114">
        <f>'Umsatz.Rent. p.M. Jahr 1'!D10</f>
        <v>0</v>
      </c>
      <c r="E16" s="114">
        <f>'Umsatz.Rent. p.M. Jahr 1'!E10</f>
        <v>0</v>
      </c>
      <c r="F16" s="114">
        <f>'Umsatz.Rent. p.M. Jahr 1'!F10</f>
        <v>0</v>
      </c>
      <c r="G16" s="114">
        <f>'Umsatz.Rent. p.M. Jahr 1'!G10</f>
        <v>0</v>
      </c>
      <c r="H16" s="114">
        <f>'Umsatz.Rent. p.M. Jahr 1'!H10</f>
        <v>0</v>
      </c>
      <c r="I16" s="114">
        <f>'Umsatz.Rent. p.M. Jahr 1'!I10</f>
        <v>0</v>
      </c>
      <c r="J16" s="114">
        <f>'Umsatz.Rent. p.M. Jahr 1'!J10</f>
        <v>0</v>
      </c>
      <c r="K16" s="114">
        <f>'Umsatz.Rent. p.M. Jahr 1'!K10</f>
        <v>0</v>
      </c>
      <c r="L16" s="114">
        <f>'Umsatz.Rent. p.M. Jahr 1'!L10</f>
        <v>0</v>
      </c>
      <c r="M16" s="114">
        <f>'Umsatz.Rent. p.M. Jahr 1'!M10</f>
        <v>0</v>
      </c>
      <c r="N16" s="114">
        <f>'Umsatz.Rent. p.M. Jahr 1'!N10</f>
        <v>0</v>
      </c>
      <c r="O16" s="114">
        <f>'Umsatz.Rent. p.M. Jahr 1'!O10</f>
        <v>0</v>
      </c>
      <c r="P16" s="58"/>
      <c r="Q16" s="115">
        <f t="shared" si="6"/>
        <v>0</v>
      </c>
      <c r="R16" s="114">
        <f>'Umsatz-Rent. p.M. Jahr 2'!D10</f>
        <v>0</v>
      </c>
      <c r="S16" s="114">
        <f>'Umsatz-Rent. p.M. Jahr 2'!E10</f>
        <v>0</v>
      </c>
      <c r="T16" s="114">
        <f>'Umsatz-Rent. p.M. Jahr 2'!F10</f>
        <v>0</v>
      </c>
      <c r="U16" s="114">
        <f>'Umsatz-Rent. p.M. Jahr 2'!G10</f>
        <v>0</v>
      </c>
      <c r="V16" s="114">
        <f>'Umsatz-Rent. p.M. Jahr 2'!H10</f>
        <v>0</v>
      </c>
      <c r="W16" s="114">
        <f>'Umsatz-Rent. p.M. Jahr 2'!I10</f>
        <v>0</v>
      </c>
      <c r="X16" s="114">
        <f>'Umsatz-Rent. p.M. Jahr 2'!J10</f>
        <v>0</v>
      </c>
      <c r="Y16" s="114">
        <f>'Umsatz-Rent. p.M. Jahr 2'!K10</f>
        <v>0</v>
      </c>
      <c r="Z16" s="114">
        <f>'Umsatz-Rent. p.M. Jahr 2'!L10</f>
        <v>0</v>
      </c>
      <c r="AA16" s="114">
        <f>'Umsatz-Rent. p.M. Jahr 2'!M10</f>
        <v>0</v>
      </c>
      <c r="AB16" s="114">
        <f>'Umsatz-Rent. p.M. Jahr 2'!N10</f>
        <v>0</v>
      </c>
      <c r="AC16" s="114">
        <f>'Umsatz-Rent. p.M. Jahr 2'!O10</f>
        <v>0</v>
      </c>
      <c r="AD16" s="58"/>
      <c r="AE16" s="115">
        <f t="shared" si="7"/>
        <v>0</v>
      </c>
      <c r="AF16" s="114">
        <f>'Umsatz-Rent. p.M. Jahr 3'!D10</f>
        <v>0</v>
      </c>
      <c r="AG16" s="114">
        <f>'Umsatz-Rent. p.M. Jahr 3'!E10</f>
        <v>0</v>
      </c>
      <c r="AH16" s="114">
        <f>'Umsatz-Rent. p.M. Jahr 3'!F10</f>
        <v>0</v>
      </c>
      <c r="AI16" s="114">
        <f>'Umsatz-Rent. p.M. Jahr 3'!G10</f>
        <v>0</v>
      </c>
      <c r="AJ16" s="114">
        <f>'Umsatz-Rent. p.M. Jahr 3'!H10</f>
        <v>0</v>
      </c>
      <c r="AK16" s="114">
        <f>'Umsatz-Rent. p.M. Jahr 3'!I10</f>
        <v>0</v>
      </c>
      <c r="AL16" s="114">
        <f>'Umsatz-Rent. p.M. Jahr 3'!J10</f>
        <v>0</v>
      </c>
      <c r="AM16" s="114">
        <f>'Umsatz-Rent. p.M. Jahr 3'!K10</f>
        <v>0</v>
      </c>
      <c r="AN16" s="114">
        <f>'Umsatz-Rent. p.M. Jahr 3'!L10</f>
        <v>0</v>
      </c>
      <c r="AO16" s="114">
        <f>'Umsatz-Rent. p.M. Jahr 3'!M10</f>
        <v>0</v>
      </c>
      <c r="AP16" s="114">
        <f>'Umsatz-Rent. p.M. Jahr 3'!N10</f>
        <v>0</v>
      </c>
      <c r="AQ16" s="114">
        <f>'Umsatz-Rent. p.M. Jahr 3'!O10</f>
        <v>0</v>
      </c>
    </row>
    <row r="17" spans="2:43" s="59" customFormat="1" ht="11.25" x14ac:dyDescent="0.2">
      <c r="B17" s="341" t="s">
        <v>150</v>
      </c>
      <c r="C17" s="115">
        <f>SUM(D17:O17)</f>
        <v>0</v>
      </c>
      <c r="D17" s="114">
        <f>'Umsatz.Rent. p.M. Jahr 1'!D12</f>
        <v>0</v>
      </c>
      <c r="E17" s="114">
        <f>'Umsatz.Rent. p.M. Jahr 1'!E12</f>
        <v>0</v>
      </c>
      <c r="F17" s="114">
        <f>'Umsatz.Rent. p.M. Jahr 1'!F12</f>
        <v>0</v>
      </c>
      <c r="G17" s="114">
        <f>'Umsatz.Rent. p.M. Jahr 1'!G12</f>
        <v>0</v>
      </c>
      <c r="H17" s="114">
        <f>'Umsatz.Rent. p.M. Jahr 1'!H12</f>
        <v>0</v>
      </c>
      <c r="I17" s="114">
        <f>'Umsatz.Rent. p.M. Jahr 1'!I12</f>
        <v>0</v>
      </c>
      <c r="J17" s="114">
        <f>'Umsatz.Rent. p.M. Jahr 1'!J12</f>
        <v>0</v>
      </c>
      <c r="K17" s="114">
        <f>'Umsatz.Rent. p.M. Jahr 1'!K12</f>
        <v>0</v>
      </c>
      <c r="L17" s="114">
        <f>'Umsatz.Rent. p.M. Jahr 1'!L12</f>
        <v>0</v>
      </c>
      <c r="M17" s="114">
        <f>'Umsatz.Rent. p.M. Jahr 1'!M12</f>
        <v>0</v>
      </c>
      <c r="N17" s="114">
        <f>'Umsatz.Rent. p.M. Jahr 1'!N12</f>
        <v>0</v>
      </c>
      <c r="O17" s="114">
        <f>'Umsatz.Rent. p.M. Jahr 1'!O12</f>
        <v>0</v>
      </c>
      <c r="P17" s="58"/>
      <c r="Q17" s="115">
        <f t="shared" si="6"/>
        <v>0</v>
      </c>
      <c r="R17" s="114">
        <f>'Umsatz-Rent. p.M. Jahr 2'!D12</f>
        <v>0</v>
      </c>
      <c r="S17" s="114">
        <f>'Umsatz-Rent. p.M. Jahr 2'!E12</f>
        <v>0</v>
      </c>
      <c r="T17" s="114">
        <f>'Umsatz-Rent. p.M. Jahr 2'!F12</f>
        <v>0</v>
      </c>
      <c r="U17" s="114">
        <f>'Umsatz-Rent. p.M. Jahr 2'!G12</f>
        <v>0</v>
      </c>
      <c r="V17" s="114">
        <f>'Umsatz-Rent. p.M. Jahr 2'!H12</f>
        <v>0</v>
      </c>
      <c r="W17" s="114">
        <f>'Umsatz-Rent. p.M. Jahr 2'!I12</f>
        <v>0</v>
      </c>
      <c r="X17" s="114">
        <f>'Umsatz-Rent. p.M. Jahr 2'!J12</f>
        <v>0</v>
      </c>
      <c r="Y17" s="114">
        <f>'Umsatz-Rent. p.M. Jahr 2'!K12</f>
        <v>0</v>
      </c>
      <c r="Z17" s="114">
        <f>'Umsatz-Rent. p.M. Jahr 2'!L12</f>
        <v>0</v>
      </c>
      <c r="AA17" s="114">
        <f>'Umsatz-Rent. p.M. Jahr 2'!M12</f>
        <v>0</v>
      </c>
      <c r="AB17" s="114">
        <f>'Umsatz-Rent. p.M. Jahr 2'!N12</f>
        <v>0</v>
      </c>
      <c r="AC17" s="114">
        <f>'Umsatz-Rent. p.M. Jahr 2'!O12</f>
        <v>0</v>
      </c>
      <c r="AD17" s="58"/>
      <c r="AE17" s="115">
        <f t="shared" si="7"/>
        <v>0</v>
      </c>
      <c r="AF17" s="114">
        <f>'Umsatz-Rent. p.M. Jahr 3'!D12</f>
        <v>0</v>
      </c>
      <c r="AG17" s="114">
        <f>'Umsatz-Rent. p.M. Jahr 3'!E12</f>
        <v>0</v>
      </c>
      <c r="AH17" s="114">
        <f>'Umsatz-Rent. p.M. Jahr 3'!F12</f>
        <v>0</v>
      </c>
      <c r="AI17" s="114">
        <f>'Umsatz-Rent. p.M. Jahr 3'!G12</f>
        <v>0</v>
      </c>
      <c r="AJ17" s="114">
        <f>'Umsatz-Rent. p.M. Jahr 3'!H12</f>
        <v>0</v>
      </c>
      <c r="AK17" s="114">
        <f>'Umsatz-Rent. p.M. Jahr 3'!I12</f>
        <v>0</v>
      </c>
      <c r="AL17" s="114">
        <f>'Umsatz-Rent. p.M. Jahr 3'!J12</f>
        <v>0</v>
      </c>
      <c r="AM17" s="114">
        <f>'Umsatz-Rent. p.M. Jahr 3'!K12</f>
        <v>0</v>
      </c>
      <c r="AN17" s="114">
        <f>'Umsatz-Rent. p.M. Jahr 3'!L12</f>
        <v>0</v>
      </c>
      <c r="AO17" s="114">
        <f>'Umsatz-Rent. p.M. Jahr 3'!M12</f>
        <v>0</v>
      </c>
      <c r="AP17" s="114">
        <f>'Umsatz-Rent. p.M. Jahr 3'!N12</f>
        <v>0</v>
      </c>
      <c r="AQ17" s="114">
        <f>'Umsatz-Rent. p.M. Jahr 3'!O12</f>
        <v>0</v>
      </c>
    </row>
    <row r="18" spans="2:43" s="59" customFormat="1" ht="11.25" x14ac:dyDescent="0.2">
      <c r="B18" s="342" t="s">
        <v>82</v>
      </c>
      <c r="C18" s="115">
        <f>SUM(D18:O18)</f>
        <v>0</v>
      </c>
      <c r="D18" s="114">
        <v>0</v>
      </c>
      <c r="E18" s="114">
        <v>0</v>
      </c>
      <c r="F18" s="114">
        <v>0</v>
      </c>
      <c r="G18" s="114">
        <v>0</v>
      </c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  <c r="P18" s="58"/>
      <c r="Q18" s="115">
        <f>SUM(R18:AC18)</f>
        <v>0</v>
      </c>
      <c r="R18" s="114">
        <v>0</v>
      </c>
      <c r="S18" s="114">
        <v>0</v>
      </c>
      <c r="T18" s="114">
        <v>0</v>
      </c>
      <c r="U18" s="114">
        <v>0</v>
      </c>
      <c r="V18" s="114">
        <v>0</v>
      </c>
      <c r="W18" s="114">
        <v>0</v>
      </c>
      <c r="X18" s="114">
        <v>0</v>
      </c>
      <c r="Y18" s="114">
        <v>0</v>
      </c>
      <c r="Z18" s="114">
        <v>0</v>
      </c>
      <c r="AA18" s="114">
        <v>0</v>
      </c>
      <c r="AB18" s="114">
        <v>0</v>
      </c>
      <c r="AC18" s="114">
        <v>0</v>
      </c>
      <c r="AD18" s="58"/>
      <c r="AE18" s="115">
        <f>SUM(AF18:AQ18)</f>
        <v>0</v>
      </c>
      <c r="AF18" s="114">
        <v>0</v>
      </c>
      <c r="AG18" s="114">
        <v>0</v>
      </c>
      <c r="AH18" s="114">
        <v>0</v>
      </c>
      <c r="AI18" s="114">
        <v>0</v>
      </c>
      <c r="AJ18" s="114">
        <v>0</v>
      </c>
      <c r="AK18" s="114">
        <v>0</v>
      </c>
      <c r="AL18" s="114">
        <v>0</v>
      </c>
      <c r="AM18" s="114">
        <v>0</v>
      </c>
      <c r="AN18" s="114">
        <v>0</v>
      </c>
      <c r="AO18" s="114">
        <v>0</v>
      </c>
      <c r="AP18" s="114">
        <v>0</v>
      </c>
      <c r="AQ18" s="114">
        <v>0</v>
      </c>
    </row>
    <row r="19" spans="2:43" s="59" customFormat="1" ht="11.25" x14ac:dyDescent="0.2">
      <c r="B19" s="342" t="s">
        <v>184</v>
      </c>
      <c r="C19" s="115">
        <f>SUM(D19:O19)</f>
        <v>0</v>
      </c>
      <c r="D19" s="114">
        <v>0</v>
      </c>
      <c r="E19" s="114">
        <v>0</v>
      </c>
      <c r="F19" s="114"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58"/>
      <c r="Q19" s="115">
        <f>SUM(R19:AC19)</f>
        <v>0</v>
      </c>
      <c r="R19" s="114">
        <v>0</v>
      </c>
      <c r="S19" s="114">
        <v>0</v>
      </c>
      <c r="T19" s="114">
        <v>0</v>
      </c>
      <c r="U19" s="114">
        <v>0</v>
      </c>
      <c r="V19" s="114">
        <v>0</v>
      </c>
      <c r="W19" s="114">
        <v>0</v>
      </c>
      <c r="X19" s="114">
        <v>0</v>
      </c>
      <c r="Y19" s="114">
        <v>0</v>
      </c>
      <c r="Z19" s="114">
        <v>0</v>
      </c>
      <c r="AA19" s="114">
        <v>0</v>
      </c>
      <c r="AB19" s="114">
        <v>0</v>
      </c>
      <c r="AC19" s="114">
        <v>0</v>
      </c>
      <c r="AD19" s="58"/>
      <c r="AE19" s="115">
        <f>SUM(AF19:AQ19)</f>
        <v>0</v>
      </c>
      <c r="AF19" s="114">
        <v>0</v>
      </c>
      <c r="AG19" s="114">
        <v>0</v>
      </c>
      <c r="AH19" s="114">
        <v>0</v>
      </c>
      <c r="AI19" s="114">
        <v>0</v>
      </c>
      <c r="AJ19" s="114">
        <v>0</v>
      </c>
      <c r="AK19" s="114">
        <v>0</v>
      </c>
      <c r="AL19" s="114">
        <v>0</v>
      </c>
      <c r="AM19" s="114">
        <v>0</v>
      </c>
      <c r="AN19" s="114">
        <v>0</v>
      </c>
      <c r="AO19" s="114">
        <v>0</v>
      </c>
      <c r="AP19" s="114">
        <v>0</v>
      </c>
      <c r="AQ19" s="114">
        <v>0</v>
      </c>
    </row>
    <row r="20" spans="2:43" s="59" customFormat="1" ht="3" customHeight="1" x14ac:dyDescent="0.2">
      <c r="B20" s="343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58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58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</row>
    <row r="21" spans="2:43" s="59" customFormat="1" ht="11.25" x14ac:dyDescent="0.2">
      <c r="B21" s="341" t="s">
        <v>212</v>
      </c>
      <c r="C21" s="115">
        <f t="shared" ref="C21:C28" si="8">SUM(D21:O21)</f>
        <v>0</v>
      </c>
      <c r="D21" s="114">
        <v>0</v>
      </c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58"/>
      <c r="Q21" s="115">
        <f t="shared" si="6"/>
        <v>0</v>
      </c>
      <c r="R21" s="114">
        <v>0</v>
      </c>
      <c r="S21" s="114">
        <v>0</v>
      </c>
      <c r="T21" s="114">
        <v>0</v>
      </c>
      <c r="U21" s="114">
        <v>0</v>
      </c>
      <c r="V21" s="114">
        <v>0</v>
      </c>
      <c r="W21" s="114">
        <v>0</v>
      </c>
      <c r="X21" s="114">
        <v>0</v>
      </c>
      <c r="Y21" s="114">
        <v>0</v>
      </c>
      <c r="Z21" s="114">
        <v>0</v>
      </c>
      <c r="AA21" s="114">
        <v>0</v>
      </c>
      <c r="AB21" s="114">
        <v>0</v>
      </c>
      <c r="AC21" s="114">
        <v>0</v>
      </c>
      <c r="AD21" s="58"/>
      <c r="AE21" s="115">
        <f t="shared" si="7"/>
        <v>0</v>
      </c>
      <c r="AF21" s="114">
        <v>0</v>
      </c>
      <c r="AG21" s="114">
        <v>0</v>
      </c>
      <c r="AH21" s="114">
        <v>0</v>
      </c>
      <c r="AI21" s="114">
        <v>0</v>
      </c>
      <c r="AJ21" s="114">
        <v>0</v>
      </c>
      <c r="AK21" s="114">
        <v>0</v>
      </c>
      <c r="AL21" s="114">
        <v>0</v>
      </c>
      <c r="AM21" s="114">
        <v>0</v>
      </c>
      <c r="AN21" s="114">
        <v>0</v>
      </c>
      <c r="AO21" s="114">
        <v>0</v>
      </c>
      <c r="AP21" s="114">
        <v>0</v>
      </c>
      <c r="AQ21" s="114">
        <v>0</v>
      </c>
    </row>
    <row r="22" spans="2:43" s="59" customFormat="1" ht="11.25" x14ac:dyDescent="0.2">
      <c r="B22" s="341" t="s">
        <v>14</v>
      </c>
      <c r="C22" s="115">
        <f t="shared" si="8"/>
        <v>0</v>
      </c>
      <c r="D22" s="114">
        <v>0</v>
      </c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  <c r="P22" s="58"/>
      <c r="Q22" s="115">
        <f t="shared" si="6"/>
        <v>0</v>
      </c>
      <c r="R22" s="114">
        <v>0</v>
      </c>
      <c r="S22" s="114">
        <v>0</v>
      </c>
      <c r="T22" s="114">
        <v>0</v>
      </c>
      <c r="U22" s="114">
        <v>0</v>
      </c>
      <c r="V22" s="114">
        <v>0</v>
      </c>
      <c r="W22" s="114">
        <v>0</v>
      </c>
      <c r="X22" s="114">
        <v>0</v>
      </c>
      <c r="Y22" s="114">
        <v>0</v>
      </c>
      <c r="Z22" s="114">
        <v>0</v>
      </c>
      <c r="AA22" s="114">
        <v>0</v>
      </c>
      <c r="AB22" s="114">
        <v>0</v>
      </c>
      <c r="AC22" s="114">
        <v>0</v>
      </c>
      <c r="AD22" s="58"/>
      <c r="AE22" s="115">
        <f t="shared" si="7"/>
        <v>0</v>
      </c>
      <c r="AF22" s="114">
        <v>0</v>
      </c>
      <c r="AG22" s="114">
        <v>0</v>
      </c>
      <c r="AH22" s="114">
        <v>0</v>
      </c>
      <c r="AI22" s="114">
        <v>0</v>
      </c>
      <c r="AJ22" s="114">
        <v>0</v>
      </c>
      <c r="AK22" s="114">
        <v>0</v>
      </c>
      <c r="AL22" s="114">
        <v>0</v>
      </c>
      <c r="AM22" s="114">
        <v>0</v>
      </c>
      <c r="AN22" s="114">
        <v>0</v>
      </c>
      <c r="AO22" s="114">
        <v>0</v>
      </c>
      <c r="AP22" s="114">
        <v>0</v>
      </c>
      <c r="AQ22" s="114">
        <v>0</v>
      </c>
    </row>
    <row r="23" spans="2:43" s="59" customFormat="1" ht="11.25" customHeight="1" x14ac:dyDescent="0.2">
      <c r="B23" s="341" t="s">
        <v>213</v>
      </c>
      <c r="C23" s="115">
        <f t="shared" si="8"/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58"/>
      <c r="Q23" s="115">
        <f t="shared" si="6"/>
        <v>0</v>
      </c>
      <c r="R23" s="114">
        <v>0</v>
      </c>
      <c r="S23" s="114">
        <v>0</v>
      </c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0</v>
      </c>
      <c r="AC23" s="114">
        <v>0</v>
      </c>
      <c r="AD23" s="58"/>
      <c r="AE23" s="115">
        <f t="shared" si="7"/>
        <v>0</v>
      </c>
      <c r="AF23" s="114">
        <v>0</v>
      </c>
      <c r="AG23" s="114">
        <v>0</v>
      </c>
      <c r="AH23" s="114">
        <v>0</v>
      </c>
      <c r="AI23" s="114">
        <v>0</v>
      </c>
      <c r="AJ23" s="114">
        <v>0</v>
      </c>
      <c r="AK23" s="114">
        <v>0</v>
      </c>
      <c r="AL23" s="114">
        <v>0</v>
      </c>
      <c r="AM23" s="114">
        <v>0</v>
      </c>
      <c r="AN23" s="114">
        <v>0</v>
      </c>
      <c r="AO23" s="114">
        <v>0</v>
      </c>
      <c r="AP23" s="114">
        <v>0</v>
      </c>
      <c r="AQ23" s="114">
        <v>0</v>
      </c>
    </row>
    <row r="24" spans="2:43" s="59" customFormat="1" ht="11.25" x14ac:dyDescent="0.2">
      <c r="B24" s="341" t="s">
        <v>211</v>
      </c>
      <c r="C24" s="115">
        <f t="shared" si="8"/>
        <v>0</v>
      </c>
      <c r="D24" s="114">
        <v>0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58"/>
      <c r="Q24" s="115">
        <f t="shared" si="6"/>
        <v>0</v>
      </c>
      <c r="R24" s="114">
        <v>0</v>
      </c>
      <c r="S24" s="114">
        <v>0</v>
      </c>
      <c r="T24" s="114">
        <v>0</v>
      </c>
      <c r="U24" s="114">
        <v>0</v>
      </c>
      <c r="V24" s="114">
        <v>0</v>
      </c>
      <c r="W24" s="114">
        <v>0</v>
      </c>
      <c r="X24" s="114">
        <v>0</v>
      </c>
      <c r="Y24" s="114">
        <v>0</v>
      </c>
      <c r="Z24" s="114">
        <v>0</v>
      </c>
      <c r="AA24" s="114">
        <v>0</v>
      </c>
      <c r="AB24" s="114">
        <v>0</v>
      </c>
      <c r="AC24" s="114">
        <v>0</v>
      </c>
      <c r="AD24" s="58"/>
      <c r="AE24" s="115">
        <f t="shared" si="7"/>
        <v>0</v>
      </c>
      <c r="AF24" s="114">
        <v>0</v>
      </c>
      <c r="AG24" s="114">
        <v>0</v>
      </c>
      <c r="AH24" s="114">
        <v>0</v>
      </c>
      <c r="AI24" s="114">
        <v>0</v>
      </c>
      <c r="AJ24" s="114">
        <v>0</v>
      </c>
      <c r="AK24" s="114">
        <v>0</v>
      </c>
      <c r="AL24" s="114">
        <v>0</v>
      </c>
      <c r="AM24" s="114">
        <v>0</v>
      </c>
      <c r="AN24" s="114">
        <v>0</v>
      </c>
      <c r="AO24" s="114">
        <v>0</v>
      </c>
      <c r="AP24" s="114">
        <v>0</v>
      </c>
      <c r="AQ24" s="114">
        <v>0</v>
      </c>
    </row>
    <row r="25" spans="2:43" s="59" customFormat="1" ht="11.25" x14ac:dyDescent="0.2">
      <c r="B25" s="341" t="s">
        <v>70</v>
      </c>
      <c r="C25" s="115">
        <f t="shared" si="8"/>
        <v>0</v>
      </c>
      <c r="D25" s="114">
        <v>0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  <c r="P25" s="58"/>
      <c r="Q25" s="115">
        <f t="shared" si="6"/>
        <v>0</v>
      </c>
      <c r="R25" s="114">
        <v>0</v>
      </c>
      <c r="S25" s="114">
        <v>0</v>
      </c>
      <c r="T25" s="114">
        <v>0</v>
      </c>
      <c r="U25" s="114">
        <v>0</v>
      </c>
      <c r="V25" s="114">
        <v>0</v>
      </c>
      <c r="W25" s="114">
        <v>0</v>
      </c>
      <c r="X25" s="114">
        <v>0</v>
      </c>
      <c r="Y25" s="114">
        <v>0</v>
      </c>
      <c r="Z25" s="114">
        <v>0</v>
      </c>
      <c r="AA25" s="114">
        <v>0</v>
      </c>
      <c r="AB25" s="114">
        <v>0</v>
      </c>
      <c r="AC25" s="114">
        <v>0</v>
      </c>
      <c r="AD25" s="58"/>
      <c r="AE25" s="115">
        <f t="shared" si="7"/>
        <v>0</v>
      </c>
      <c r="AF25" s="114">
        <v>0</v>
      </c>
      <c r="AG25" s="114">
        <v>0</v>
      </c>
      <c r="AH25" s="114">
        <v>0</v>
      </c>
      <c r="AI25" s="114">
        <v>0</v>
      </c>
      <c r="AJ25" s="114">
        <v>0</v>
      </c>
      <c r="AK25" s="114">
        <v>0</v>
      </c>
      <c r="AL25" s="114">
        <v>0</v>
      </c>
      <c r="AM25" s="114">
        <v>0</v>
      </c>
      <c r="AN25" s="114">
        <v>0</v>
      </c>
      <c r="AO25" s="114">
        <v>0</v>
      </c>
      <c r="AP25" s="114">
        <v>0</v>
      </c>
      <c r="AQ25" s="114">
        <v>0</v>
      </c>
    </row>
    <row r="26" spans="2:43" s="59" customFormat="1" ht="11.25" x14ac:dyDescent="0.2">
      <c r="B26" s="341" t="s">
        <v>15</v>
      </c>
      <c r="C26" s="115">
        <f t="shared" si="8"/>
        <v>0</v>
      </c>
      <c r="D26" s="114">
        <v>0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58"/>
      <c r="Q26" s="115">
        <f t="shared" si="6"/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58"/>
      <c r="AE26" s="115">
        <f t="shared" si="7"/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</row>
    <row r="27" spans="2:43" s="59" customFormat="1" ht="11.25" x14ac:dyDescent="0.2">
      <c r="B27" s="341" t="s">
        <v>191</v>
      </c>
      <c r="C27" s="115">
        <f t="shared" si="8"/>
        <v>0</v>
      </c>
      <c r="D27" s="114">
        <v>0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  <c r="J27" s="114">
        <v>0</v>
      </c>
      <c r="K27" s="114">
        <v>0</v>
      </c>
      <c r="L27" s="114">
        <v>0</v>
      </c>
      <c r="M27" s="114">
        <v>0</v>
      </c>
      <c r="N27" s="114">
        <v>0</v>
      </c>
      <c r="O27" s="114">
        <v>0</v>
      </c>
      <c r="P27" s="58"/>
      <c r="Q27" s="115">
        <f t="shared" si="6"/>
        <v>0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  <c r="AC27" s="114">
        <v>0</v>
      </c>
      <c r="AD27" s="58"/>
      <c r="AE27" s="115">
        <f t="shared" si="7"/>
        <v>0</v>
      </c>
      <c r="AF27" s="114">
        <v>0</v>
      </c>
      <c r="AG27" s="114">
        <v>0</v>
      </c>
      <c r="AH27" s="114">
        <v>0</v>
      </c>
      <c r="AI27" s="114">
        <v>0</v>
      </c>
      <c r="AJ27" s="114">
        <v>0</v>
      </c>
      <c r="AK27" s="114">
        <v>0</v>
      </c>
      <c r="AL27" s="114">
        <v>0</v>
      </c>
      <c r="AM27" s="114">
        <v>0</v>
      </c>
      <c r="AN27" s="114">
        <v>0</v>
      </c>
      <c r="AO27" s="114">
        <v>0</v>
      </c>
      <c r="AP27" s="114">
        <v>0</v>
      </c>
      <c r="AQ27" s="114">
        <v>0</v>
      </c>
    </row>
    <row r="28" spans="2:43" s="59" customFormat="1" ht="11.25" x14ac:dyDescent="0.2">
      <c r="B28" s="341" t="s">
        <v>210</v>
      </c>
      <c r="C28" s="115">
        <f t="shared" si="8"/>
        <v>0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58"/>
      <c r="Q28" s="115">
        <f t="shared" si="6"/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>
        <v>0</v>
      </c>
      <c r="X28" s="114">
        <v>0</v>
      </c>
      <c r="Y28" s="114">
        <v>0</v>
      </c>
      <c r="Z28" s="114">
        <v>0</v>
      </c>
      <c r="AA28" s="114">
        <v>0</v>
      </c>
      <c r="AB28" s="114">
        <v>0</v>
      </c>
      <c r="AC28" s="114">
        <v>0</v>
      </c>
      <c r="AD28" s="58"/>
      <c r="AE28" s="115">
        <f t="shared" si="7"/>
        <v>0</v>
      </c>
      <c r="AF28" s="114">
        <v>0</v>
      </c>
      <c r="AG28" s="114">
        <v>0</v>
      </c>
      <c r="AH28" s="114">
        <v>0</v>
      </c>
      <c r="AI28" s="114">
        <v>0</v>
      </c>
      <c r="AJ28" s="114">
        <v>0</v>
      </c>
      <c r="AK28" s="114">
        <v>0</v>
      </c>
      <c r="AL28" s="114">
        <v>0</v>
      </c>
      <c r="AM28" s="114">
        <v>0</v>
      </c>
      <c r="AN28" s="114">
        <v>0</v>
      </c>
      <c r="AO28" s="114">
        <v>0</v>
      </c>
      <c r="AP28" s="114">
        <v>0</v>
      </c>
      <c r="AQ28" s="114">
        <v>0</v>
      </c>
    </row>
    <row r="29" spans="2:43" s="59" customFormat="1" ht="3" customHeight="1" x14ac:dyDescent="0.2">
      <c r="B29" s="343"/>
      <c r="C29" s="344"/>
      <c r="D29" s="344"/>
      <c r="E29" s="344"/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58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58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  <c r="AO29" s="344"/>
      <c r="AP29" s="344"/>
      <c r="AQ29" s="344"/>
    </row>
    <row r="30" spans="2:43" s="57" customFormat="1" ht="12.75" customHeight="1" x14ac:dyDescent="0.2">
      <c r="B30" s="116" t="s">
        <v>109</v>
      </c>
      <c r="C30" s="117">
        <f>SUM(D30:O30)</f>
        <v>0</v>
      </c>
      <c r="D30" s="117">
        <f>SUM(D31:D32)</f>
        <v>0</v>
      </c>
      <c r="E30" s="117">
        <f t="shared" ref="E30:O30" si="9">SUM(E31:E32)</f>
        <v>0</v>
      </c>
      <c r="F30" s="117">
        <f t="shared" si="9"/>
        <v>0</v>
      </c>
      <c r="G30" s="117">
        <f t="shared" si="9"/>
        <v>0</v>
      </c>
      <c r="H30" s="117">
        <f t="shared" si="9"/>
        <v>0</v>
      </c>
      <c r="I30" s="117">
        <f t="shared" si="9"/>
        <v>0</v>
      </c>
      <c r="J30" s="117">
        <f t="shared" si="9"/>
        <v>0</v>
      </c>
      <c r="K30" s="117">
        <f t="shared" si="9"/>
        <v>0</v>
      </c>
      <c r="L30" s="117">
        <f t="shared" si="9"/>
        <v>0</v>
      </c>
      <c r="M30" s="117">
        <f t="shared" si="9"/>
        <v>0</v>
      </c>
      <c r="N30" s="117">
        <f t="shared" si="9"/>
        <v>0</v>
      </c>
      <c r="O30" s="117">
        <f t="shared" si="9"/>
        <v>0</v>
      </c>
      <c r="P30" s="56"/>
      <c r="Q30" s="117">
        <f>SUM(R30:AC30)</f>
        <v>0</v>
      </c>
      <c r="R30" s="117">
        <f>SUM(R31:R32)</f>
        <v>0</v>
      </c>
      <c r="S30" s="117">
        <f t="shared" ref="S30:AC30" si="10">SUM(S31:S32)</f>
        <v>0</v>
      </c>
      <c r="T30" s="117">
        <f t="shared" si="10"/>
        <v>0</v>
      </c>
      <c r="U30" s="117">
        <f t="shared" si="10"/>
        <v>0</v>
      </c>
      <c r="V30" s="117">
        <f t="shared" si="10"/>
        <v>0</v>
      </c>
      <c r="W30" s="117">
        <f t="shared" si="10"/>
        <v>0</v>
      </c>
      <c r="X30" s="117">
        <f t="shared" si="10"/>
        <v>0</v>
      </c>
      <c r="Y30" s="117">
        <f t="shared" si="10"/>
        <v>0</v>
      </c>
      <c r="Z30" s="117">
        <f t="shared" si="10"/>
        <v>0</v>
      </c>
      <c r="AA30" s="117">
        <f t="shared" si="10"/>
        <v>0</v>
      </c>
      <c r="AB30" s="117">
        <f t="shared" si="10"/>
        <v>0</v>
      </c>
      <c r="AC30" s="117">
        <f t="shared" si="10"/>
        <v>0</v>
      </c>
      <c r="AD30" s="56"/>
      <c r="AE30" s="117">
        <f t="shared" si="7"/>
        <v>0</v>
      </c>
      <c r="AF30" s="117">
        <f>SUM(AF31:AF32)</f>
        <v>0</v>
      </c>
      <c r="AG30" s="117">
        <f t="shared" ref="AG30:AQ30" si="11">SUM(AG31:AG32)</f>
        <v>0</v>
      </c>
      <c r="AH30" s="117">
        <f t="shared" si="11"/>
        <v>0</v>
      </c>
      <c r="AI30" s="117">
        <f t="shared" si="11"/>
        <v>0</v>
      </c>
      <c r="AJ30" s="117">
        <f t="shared" si="11"/>
        <v>0</v>
      </c>
      <c r="AK30" s="117">
        <f t="shared" si="11"/>
        <v>0</v>
      </c>
      <c r="AL30" s="117">
        <f t="shared" si="11"/>
        <v>0</v>
      </c>
      <c r="AM30" s="117">
        <f t="shared" si="11"/>
        <v>0</v>
      </c>
      <c r="AN30" s="117">
        <f t="shared" si="11"/>
        <v>0</v>
      </c>
      <c r="AO30" s="117">
        <f t="shared" si="11"/>
        <v>0</v>
      </c>
      <c r="AP30" s="117">
        <f t="shared" si="11"/>
        <v>0</v>
      </c>
      <c r="AQ30" s="117">
        <f t="shared" si="11"/>
        <v>0</v>
      </c>
    </row>
    <row r="31" spans="2:43" s="59" customFormat="1" ht="11.25" x14ac:dyDescent="0.2">
      <c r="B31" s="342" t="s">
        <v>42</v>
      </c>
      <c r="C31" s="115">
        <f>SUM(D31:O31)</f>
        <v>0</v>
      </c>
      <c r="D31" s="114">
        <f>'Umsatz.Rent. p.M. Jahr 1'!D21</f>
        <v>0</v>
      </c>
      <c r="E31" s="114">
        <f>'Umsatz.Rent. p.M. Jahr 1'!E21</f>
        <v>0</v>
      </c>
      <c r="F31" s="114">
        <f>'Umsatz.Rent. p.M. Jahr 1'!F21</f>
        <v>0</v>
      </c>
      <c r="G31" s="114">
        <f>'Umsatz.Rent. p.M. Jahr 1'!G21</f>
        <v>0</v>
      </c>
      <c r="H31" s="114">
        <f>'Umsatz.Rent. p.M. Jahr 1'!H21</f>
        <v>0</v>
      </c>
      <c r="I31" s="114">
        <f>'Umsatz.Rent. p.M. Jahr 1'!I21</f>
        <v>0</v>
      </c>
      <c r="J31" s="114">
        <f>'Umsatz.Rent. p.M. Jahr 1'!J21</f>
        <v>0</v>
      </c>
      <c r="K31" s="114">
        <f>'Umsatz.Rent. p.M. Jahr 1'!K21</f>
        <v>0</v>
      </c>
      <c r="L31" s="114">
        <f>'Umsatz.Rent. p.M. Jahr 1'!L21</f>
        <v>0</v>
      </c>
      <c r="M31" s="114">
        <f>'Umsatz.Rent. p.M. Jahr 1'!M21</f>
        <v>0</v>
      </c>
      <c r="N31" s="114">
        <f>'Umsatz.Rent. p.M. Jahr 1'!N21</f>
        <v>0</v>
      </c>
      <c r="O31" s="114">
        <f>'Umsatz.Rent. p.M. Jahr 1'!O21</f>
        <v>0</v>
      </c>
      <c r="P31" s="58"/>
      <c r="Q31" s="115">
        <f t="shared" si="6"/>
        <v>0</v>
      </c>
      <c r="R31" s="114">
        <f>'Umsatz-Rent. p.M. Jahr 2'!D21</f>
        <v>0</v>
      </c>
      <c r="S31" s="114">
        <f>'Umsatz-Rent. p.M. Jahr 2'!E21</f>
        <v>0</v>
      </c>
      <c r="T31" s="114">
        <f>'Umsatz-Rent. p.M. Jahr 2'!F21</f>
        <v>0</v>
      </c>
      <c r="U31" s="114">
        <f>'Umsatz-Rent. p.M. Jahr 2'!G21</f>
        <v>0</v>
      </c>
      <c r="V31" s="114">
        <f>'Umsatz-Rent. p.M. Jahr 2'!H21</f>
        <v>0</v>
      </c>
      <c r="W31" s="114">
        <f>'Umsatz-Rent. p.M. Jahr 2'!I21</f>
        <v>0</v>
      </c>
      <c r="X31" s="114">
        <f>'Umsatz-Rent. p.M. Jahr 2'!J21</f>
        <v>0</v>
      </c>
      <c r="Y31" s="114">
        <f>'Umsatz-Rent. p.M. Jahr 2'!K21</f>
        <v>0</v>
      </c>
      <c r="Z31" s="114">
        <f>'Umsatz-Rent. p.M. Jahr 2'!L21</f>
        <v>0</v>
      </c>
      <c r="AA31" s="114">
        <f>'Umsatz-Rent. p.M. Jahr 2'!M21</f>
        <v>0</v>
      </c>
      <c r="AB31" s="114">
        <f>'Umsatz-Rent. p.M. Jahr 2'!N21</f>
        <v>0</v>
      </c>
      <c r="AC31" s="114">
        <f>'Umsatz-Rent. p.M. Jahr 2'!O21</f>
        <v>0</v>
      </c>
      <c r="AD31" s="58"/>
      <c r="AE31" s="115">
        <f t="shared" si="7"/>
        <v>0</v>
      </c>
      <c r="AF31" s="114">
        <f>'Umsatz-Rent. p.M. Jahr 3'!D21</f>
        <v>0</v>
      </c>
      <c r="AG31" s="114">
        <f>'Umsatz-Rent. p.M. Jahr 3'!E21</f>
        <v>0</v>
      </c>
      <c r="AH31" s="114">
        <f>'Umsatz-Rent. p.M. Jahr 3'!F21</f>
        <v>0</v>
      </c>
      <c r="AI31" s="114">
        <f>'Umsatz-Rent. p.M. Jahr 3'!G21</f>
        <v>0</v>
      </c>
      <c r="AJ31" s="114">
        <f>'Umsatz-Rent. p.M. Jahr 3'!H21</f>
        <v>0</v>
      </c>
      <c r="AK31" s="114">
        <f>'Umsatz-Rent. p.M. Jahr 3'!I21</f>
        <v>0</v>
      </c>
      <c r="AL31" s="114">
        <f>'Umsatz-Rent. p.M. Jahr 3'!J21</f>
        <v>0</v>
      </c>
      <c r="AM31" s="114">
        <f>'Umsatz-Rent. p.M. Jahr 3'!K21</f>
        <v>0</v>
      </c>
      <c r="AN31" s="114">
        <f>'Umsatz-Rent. p.M. Jahr 3'!L21</f>
        <v>0</v>
      </c>
      <c r="AO31" s="114">
        <f>'Umsatz-Rent. p.M. Jahr 3'!M21</f>
        <v>0</v>
      </c>
      <c r="AP31" s="114">
        <f>'Umsatz-Rent. p.M. Jahr 3'!N21</f>
        <v>0</v>
      </c>
      <c r="AQ31" s="114">
        <f>'Umsatz-Rent. p.M. Jahr 3'!O21</f>
        <v>0</v>
      </c>
    </row>
    <row r="32" spans="2:43" s="59" customFormat="1" ht="11.25" x14ac:dyDescent="0.2">
      <c r="B32" s="342" t="s">
        <v>209</v>
      </c>
      <c r="C32" s="115">
        <f>SUM(D32:O32)</f>
        <v>0</v>
      </c>
      <c r="D32" s="114">
        <f>'Umsatz.Rent. p.M. Jahr 1'!D22</f>
        <v>0</v>
      </c>
      <c r="E32" s="114">
        <f>'Umsatz.Rent. p.M. Jahr 1'!E22</f>
        <v>0</v>
      </c>
      <c r="F32" s="114">
        <f>'Umsatz.Rent. p.M. Jahr 1'!F22</f>
        <v>0</v>
      </c>
      <c r="G32" s="114">
        <f>'Umsatz.Rent. p.M. Jahr 1'!G22</f>
        <v>0</v>
      </c>
      <c r="H32" s="114">
        <f>'Umsatz.Rent. p.M. Jahr 1'!H22</f>
        <v>0</v>
      </c>
      <c r="I32" s="114">
        <f>'Umsatz.Rent. p.M. Jahr 1'!I22</f>
        <v>0</v>
      </c>
      <c r="J32" s="114">
        <f>'Umsatz.Rent. p.M. Jahr 1'!J22</f>
        <v>0</v>
      </c>
      <c r="K32" s="114">
        <f>'Umsatz.Rent. p.M. Jahr 1'!K22</f>
        <v>0</v>
      </c>
      <c r="L32" s="114">
        <f>'Umsatz.Rent. p.M. Jahr 1'!L22</f>
        <v>0</v>
      </c>
      <c r="M32" s="114">
        <f>'Umsatz.Rent. p.M. Jahr 1'!M22</f>
        <v>0</v>
      </c>
      <c r="N32" s="114">
        <f>'Umsatz.Rent. p.M. Jahr 1'!N22</f>
        <v>0</v>
      </c>
      <c r="O32" s="114">
        <f>'Umsatz.Rent. p.M. Jahr 1'!O22</f>
        <v>0</v>
      </c>
      <c r="P32" s="58"/>
      <c r="Q32" s="115">
        <f t="shared" si="6"/>
        <v>0</v>
      </c>
      <c r="R32" s="114">
        <f>'Umsatz-Rent. p.M. Jahr 2'!D22</f>
        <v>0</v>
      </c>
      <c r="S32" s="114">
        <f>'Umsatz-Rent. p.M. Jahr 2'!E22</f>
        <v>0</v>
      </c>
      <c r="T32" s="114">
        <f>'Umsatz-Rent. p.M. Jahr 2'!F22</f>
        <v>0</v>
      </c>
      <c r="U32" s="114">
        <f>'Umsatz-Rent. p.M. Jahr 2'!G22</f>
        <v>0</v>
      </c>
      <c r="V32" s="114">
        <f>'Umsatz-Rent. p.M. Jahr 2'!H22</f>
        <v>0</v>
      </c>
      <c r="W32" s="114">
        <f>'Umsatz-Rent. p.M. Jahr 2'!I22</f>
        <v>0</v>
      </c>
      <c r="X32" s="114">
        <f>'Umsatz-Rent. p.M. Jahr 2'!J22</f>
        <v>0</v>
      </c>
      <c r="Y32" s="114">
        <f>'Umsatz-Rent. p.M. Jahr 2'!K22</f>
        <v>0</v>
      </c>
      <c r="Z32" s="114">
        <f>'Umsatz-Rent. p.M. Jahr 2'!L22</f>
        <v>0</v>
      </c>
      <c r="AA32" s="114">
        <f>'Umsatz-Rent. p.M. Jahr 2'!M22</f>
        <v>0</v>
      </c>
      <c r="AB32" s="114">
        <f>'Umsatz-Rent. p.M. Jahr 2'!N22</f>
        <v>0</v>
      </c>
      <c r="AC32" s="114">
        <f>'Umsatz-Rent. p.M. Jahr 2'!O22</f>
        <v>0</v>
      </c>
      <c r="AD32" s="58"/>
      <c r="AE32" s="115">
        <f t="shared" si="7"/>
        <v>0</v>
      </c>
      <c r="AF32" s="114">
        <f>'Umsatz-Rent. p.M. Jahr 3'!D22</f>
        <v>0</v>
      </c>
      <c r="AG32" s="114">
        <f>'Umsatz-Rent. p.M. Jahr 3'!E22</f>
        <v>0</v>
      </c>
      <c r="AH32" s="114">
        <f>'Umsatz-Rent. p.M. Jahr 3'!F22</f>
        <v>0</v>
      </c>
      <c r="AI32" s="114">
        <f>'Umsatz-Rent. p.M. Jahr 3'!G22</f>
        <v>0</v>
      </c>
      <c r="AJ32" s="114">
        <f>'Umsatz-Rent. p.M. Jahr 3'!H22</f>
        <v>0</v>
      </c>
      <c r="AK32" s="114">
        <f>'Umsatz-Rent. p.M. Jahr 3'!I22</f>
        <v>0</v>
      </c>
      <c r="AL32" s="114">
        <f>'Umsatz-Rent. p.M. Jahr 3'!J22</f>
        <v>0</v>
      </c>
      <c r="AM32" s="114">
        <f>'Umsatz-Rent. p.M. Jahr 3'!K22</f>
        <v>0</v>
      </c>
      <c r="AN32" s="114">
        <f>'Umsatz-Rent. p.M. Jahr 3'!L22</f>
        <v>0</v>
      </c>
      <c r="AO32" s="114">
        <f>'Umsatz-Rent. p.M. Jahr 3'!M22</f>
        <v>0</v>
      </c>
      <c r="AP32" s="114">
        <f>'Umsatz-Rent. p.M. Jahr 3'!N22</f>
        <v>0</v>
      </c>
      <c r="AQ32" s="114">
        <f>'Umsatz-Rent. p.M. Jahr 3'!O22</f>
        <v>0</v>
      </c>
    </row>
    <row r="33" spans="2:43" s="59" customFormat="1" ht="2.25" customHeight="1" x14ac:dyDescent="0.2">
      <c r="B33" s="345"/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4"/>
      <c r="P33" s="58"/>
      <c r="Q33" s="344"/>
      <c r="R33" s="344"/>
      <c r="S33" s="344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58"/>
      <c r="AE33" s="344"/>
      <c r="AF33" s="344"/>
      <c r="AG33" s="344"/>
      <c r="AH33" s="344"/>
      <c r="AI33" s="344"/>
      <c r="AJ33" s="344"/>
      <c r="AK33" s="344"/>
      <c r="AL33" s="344"/>
      <c r="AM33" s="344"/>
      <c r="AN33" s="344"/>
      <c r="AO33" s="344"/>
      <c r="AP33" s="344"/>
      <c r="AQ33" s="344"/>
    </row>
    <row r="34" spans="2:43" s="57" customFormat="1" ht="11.25" x14ac:dyDescent="0.2">
      <c r="B34" s="118" t="s">
        <v>110</v>
      </c>
      <c r="C34" s="117">
        <f t="shared" ref="C34:C39" si="12">SUM(D34:O34)</f>
        <v>0</v>
      </c>
      <c r="D34" s="117">
        <f>SUM(D35:D39)</f>
        <v>0</v>
      </c>
      <c r="E34" s="117">
        <f t="shared" ref="E34:O34" si="13">SUM(E35:E39)</f>
        <v>0</v>
      </c>
      <c r="F34" s="117">
        <f t="shared" si="13"/>
        <v>0</v>
      </c>
      <c r="G34" s="117">
        <f t="shared" si="13"/>
        <v>0</v>
      </c>
      <c r="H34" s="117">
        <f t="shared" si="13"/>
        <v>0</v>
      </c>
      <c r="I34" s="117">
        <f t="shared" si="13"/>
        <v>0</v>
      </c>
      <c r="J34" s="117">
        <f t="shared" si="13"/>
        <v>0</v>
      </c>
      <c r="K34" s="117">
        <f t="shared" si="13"/>
        <v>0</v>
      </c>
      <c r="L34" s="117">
        <f t="shared" si="13"/>
        <v>0</v>
      </c>
      <c r="M34" s="117">
        <f t="shared" si="13"/>
        <v>0</v>
      </c>
      <c r="N34" s="117">
        <f t="shared" si="13"/>
        <v>0</v>
      </c>
      <c r="O34" s="117">
        <f t="shared" si="13"/>
        <v>0</v>
      </c>
      <c r="P34" s="56"/>
      <c r="Q34" s="117">
        <f t="shared" si="6"/>
        <v>0</v>
      </c>
      <c r="R34" s="117">
        <f>SUM(R35:R39)</f>
        <v>0</v>
      </c>
      <c r="S34" s="117">
        <f t="shared" ref="S34:AC34" si="14">SUM(S35:S39)</f>
        <v>0</v>
      </c>
      <c r="T34" s="117">
        <f t="shared" si="14"/>
        <v>0</v>
      </c>
      <c r="U34" s="117">
        <f t="shared" si="14"/>
        <v>0</v>
      </c>
      <c r="V34" s="117">
        <f t="shared" si="14"/>
        <v>0</v>
      </c>
      <c r="W34" s="117">
        <f t="shared" si="14"/>
        <v>0</v>
      </c>
      <c r="X34" s="117">
        <f t="shared" si="14"/>
        <v>0</v>
      </c>
      <c r="Y34" s="117">
        <f t="shared" si="14"/>
        <v>0</v>
      </c>
      <c r="Z34" s="117">
        <f t="shared" si="14"/>
        <v>0</v>
      </c>
      <c r="AA34" s="117">
        <f t="shared" si="14"/>
        <v>0</v>
      </c>
      <c r="AB34" s="117">
        <f t="shared" si="14"/>
        <v>0</v>
      </c>
      <c r="AC34" s="117">
        <f t="shared" si="14"/>
        <v>0</v>
      </c>
      <c r="AD34" s="56"/>
      <c r="AE34" s="117">
        <f t="shared" si="7"/>
        <v>0</v>
      </c>
      <c r="AF34" s="117">
        <f>SUM(AF35:AF39)</f>
        <v>0</v>
      </c>
      <c r="AG34" s="117">
        <f t="shared" ref="AG34:AQ34" si="15">SUM(AG35:AG39)</f>
        <v>0</v>
      </c>
      <c r="AH34" s="117">
        <f t="shared" si="15"/>
        <v>0</v>
      </c>
      <c r="AI34" s="117">
        <f t="shared" si="15"/>
        <v>0</v>
      </c>
      <c r="AJ34" s="117">
        <f t="shared" si="15"/>
        <v>0</v>
      </c>
      <c r="AK34" s="117">
        <f t="shared" si="15"/>
        <v>0</v>
      </c>
      <c r="AL34" s="117">
        <f t="shared" si="15"/>
        <v>0</v>
      </c>
      <c r="AM34" s="117">
        <f t="shared" si="15"/>
        <v>0</v>
      </c>
      <c r="AN34" s="117">
        <f t="shared" si="15"/>
        <v>0</v>
      </c>
      <c r="AO34" s="117">
        <f t="shared" si="15"/>
        <v>0</v>
      </c>
      <c r="AP34" s="117">
        <f t="shared" si="15"/>
        <v>0</v>
      </c>
      <c r="AQ34" s="117">
        <f t="shared" si="15"/>
        <v>0</v>
      </c>
    </row>
    <row r="35" spans="2:43" s="59" customFormat="1" ht="11.25" x14ac:dyDescent="0.2">
      <c r="B35" s="342" t="s">
        <v>44</v>
      </c>
      <c r="C35" s="115">
        <f t="shared" si="12"/>
        <v>0</v>
      </c>
      <c r="D35" s="114">
        <f>'Umsatz.Rent. p.M. Jahr 1'!D25</f>
        <v>0</v>
      </c>
      <c r="E35" s="114">
        <f>'Umsatz.Rent. p.M. Jahr 1'!E25</f>
        <v>0</v>
      </c>
      <c r="F35" s="114">
        <f>'Umsatz.Rent. p.M. Jahr 1'!F25</f>
        <v>0</v>
      </c>
      <c r="G35" s="114">
        <f>'Umsatz.Rent. p.M. Jahr 1'!G25</f>
        <v>0</v>
      </c>
      <c r="H35" s="114">
        <f>'Umsatz.Rent. p.M. Jahr 1'!H25</f>
        <v>0</v>
      </c>
      <c r="I35" s="114">
        <f>'Umsatz.Rent. p.M. Jahr 1'!I25</f>
        <v>0</v>
      </c>
      <c r="J35" s="114">
        <f>'Umsatz.Rent. p.M. Jahr 1'!J25</f>
        <v>0</v>
      </c>
      <c r="K35" s="114">
        <f>'Umsatz.Rent. p.M. Jahr 1'!K25</f>
        <v>0</v>
      </c>
      <c r="L35" s="114">
        <f>'Umsatz.Rent. p.M. Jahr 1'!L25</f>
        <v>0</v>
      </c>
      <c r="M35" s="114">
        <f>'Umsatz.Rent. p.M. Jahr 1'!M25</f>
        <v>0</v>
      </c>
      <c r="N35" s="114">
        <f>'Umsatz.Rent. p.M. Jahr 1'!N25</f>
        <v>0</v>
      </c>
      <c r="O35" s="114">
        <f>'Umsatz.Rent. p.M. Jahr 1'!O25</f>
        <v>0</v>
      </c>
      <c r="P35" s="58"/>
      <c r="Q35" s="115">
        <f t="shared" si="6"/>
        <v>0</v>
      </c>
      <c r="R35" s="114">
        <f>'Umsatz-Rent. p.M. Jahr 2'!D25</f>
        <v>0</v>
      </c>
      <c r="S35" s="114">
        <f>'Umsatz-Rent. p.M. Jahr 2'!E25</f>
        <v>0</v>
      </c>
      <c r="T35" s="114">
        <f>'Umsatz-Rent. p.M. Jahr 2'!F25</f>
        <v>0</v>
      </c>
      <c r="U35" s="114">
        <f>'Umsatz-Rent. p.M. Jahr 2'!G25</f>
        <v>0</v>
      </c>
      <c r="V35" s="114">
        <f>'Umsatz-Rent. p.M. Jahr 2'!H25</f>
        <v>0</v>
      </c>
      <c r="W35" s="114">
        <f>'Umsatz-Rent. p.M. Jahr 2'!I25</f>
        <v>0</v>
      </c>
      <c r="X35" s="114">
        <f>'Umsatz-Rent. p.M. Jahr 2'!J25</f>
        <v>0</v>
      </c>
      <c r="Y35" s="114">
        <f>'Umsatz-Rent. p.M. Jahr 2'!K25</f>
        <v>0</v>
      </c>
      <c r="Z35" s="114">
        <f>'Umsatz-Rent. p.M. Jahr 2'!L25</f>
        <v>0</v>
      </c>
      <c r="AA35" s="114">
        <f>'Umsatz-Rent. p.M. Jahr 2'!M25</f>
        <v>0</v>
      </c>
      <c r="AB35" s="114">
        <f>'Umsatz-Rent. p.M. Jahr 2'!N25</f>
        <v>0</v>
      </c>
      <c r="AC35" s="114">
        <f>'Umsatz-Rent. p.M. Jahr 2'!O25</f>
        <v>0</v>
      </c>
      <c r="AD35" s="58"/>
      <c r="AE35" s="115">
        <f t="shared" si="7"/>
        <v>0</v>
      </c>
      <c r="AF35" s="114">
        <f>'Umsatz-Rent. p.M. Jahr 3'!D25</f>
        <v>0</v>
      </c>
      <c r="AG35" s="114">
        <f>'Umsatz-Rent. p.M. Jahr 3'!E25</f>
        <v>0</v>
      </c>
      <c r="AH35" s="114">
        <f>'Umsatz-Rent. p.M. Jahr 3'!F25</f>
        <v>0</v>
      </c>
      <c r="AI35" s="114">
        <f>'Umsatz-Rent. p.M. Jahr 3'!G25</f>
        <v>0</v>
      </c>
      <c r="AJ35" s="114">
        <f>'Umsatz-Rent. p.M. Jahr 3'!H25</f>
        <v>0</v>
      </c>
      <c r="AK35" s="114">
        <f>'Umsatz-Rent. p.M. Jahr 3'!I25</f>
        <v>0</v>
      </c>
      <c r="AL35" s="114">
        <f>'Umsatz-Rent. p.M. Jahr 3'!J25</f>
        <v>0</v>
      </c>
      <c r="AM35" s="114">
        <f>'Umsatz-Rent. p.M. Jahr 3'!K25</f>
        <v>0</v>
      </c>
      <c r="AN35" s="114">
        <f>'Umsatz-Rent. p.M. Jahr 3'!L25</f>
        <v>0</v>
      </c>
      <c r="AO35" s="114">
        <f>'Umsatz-Rent. p.M. Jahr 3'!M25</f>
        <v>0</v>
      </c>
      <c r="AP35" s="114">
        <f>'Umsatz-Rent. p.M. Jahr 3'!N25</f>
        <v>0</v>
      </c>
      <c r="AQ35" s="114">
        <f>'Umsatz-Rent. p.M. Jahr 3'!O25</f>
        <v>0</v>
      </c>
    </row>
    <row r="36" spans="2:43" s="59" customFormat="1" ht="11.25" x14ac:dyDescent="0.2">
      <c r="B36" s="342" t="s">
        <v>45</v>
      </c>
      <c r="C36" s="115">
        <f t="shared" si="12"/>
        <v>0</v>
      </c>
      <c r="D36" s="114">
        <f>'Umsatz.Rent. p.M. Jahr 1'!D26</f>
        <v>0</v>
      </c>
      <c r="E36" s="114">
        <f>'Umsatz.Rent. p.M. Jahr 1'!E26</f>
        <v>0</v>
      </c>
      <c r="F36" s="114">
        <f>'Umsatz.Rent. p.M. Jahr 1'!F26</f>
        <v>0</v>
      </c>
      <c r="G36" s="114">
        <f>'Umsatz.Rent. p.M. Jahr 1'!G26</f>
        <v>0</v>
      </c>
      <c r="H36" s="114">
        <f>'Umsatz.Rent. p.M. Jahr 1'!H26</f>
        <v>0</v>
      </c>
      <c r="I36" s="114">
        <f>'Umsatz.Rent. p.M. Jahr 1'!I26</f>
        <v>0</v>
      </c>
      <c r="J36" s="114">
        <f>'Umsatz.Rent. p.M. Jahr 1'!J26</f>
        <v>0</v>
      </c>
      <c r="K36" s="114">
        <f>'Umsatz.Rent. p.M. Jahr 1'!K26</f>
        <v>0</v>
      </c>
      <c r="L36" s="114">
        <f>'Umsatz.Rent. p.M. Jahr 1'!L26</f>
        <v>0</v>
      </c>
      <c r="M36" s="114">
        <f>'Umsatz.Rent. p.M. Jahr 1'!M26</f>
        <v>0</v>
      </c>
      <c r="N36" s="114">
        <f>'Umsatz.Rent. p.M. Jahr 1'!N26</f>
        <v>0</v>
      </c>
      <c r="O36" s="114">
        <f>'Umsatz.Rent. p.M. Jahr 1'!O26</f>
        <v>0</v>
      </c>
      <c r="P36" s="58"/>
      <c r="Q36" s="115">
        <f t="shared" si="6"/>
        <v>0</v>
      </c>
      <c r="R36" s="114">
        <f>'Umsatz-Rent. p.M. Jahr 2'!D26</f>
        <v>0</v>
      </c>
      <c r="S36" s="114">
        <f>'Umsatz-Rent. p.M. Jahr 2'!E26</f>
        <v>0</v>
      </c>
      <c r="T36" s="114">
        <f>'Umsatz-Rent. p.M. Jahr 2'!F26</f>
        <v>0</v>
      </c>
      <c r="U36" s="114">
        <f>'Umsatz-Rent. p.M. Jahr 2'!G26</f>
        <v>0</v>
      </c>
      <c r="V36" s="114">
        <f>'Umsatz-Rent. p.M. Jahr 2'!H26</f>
        <v>0</v>
      </c>
      <c r="W36" s="114">
        <f>'Umsatz-Rent. p.M. Jahr 2'!I26</f>
        <v>0</v>
      </c>
      <c r="X36" s="114">
        <f>'Umsatz-Rent. p.M. Jahr 2'!J26</f>
        <v>0</v>
      </c>
      <c r="Y36" s="114">
        <f>'Umsatz-Rent. p.M. Jahr 2'!K26</f>
        <v>0</v>
      </c>
      <c r="Z36" s="114">
        <f>'Umsatz-Rent. p.M. Jahr 2'!L26</f>
        <v>0</v>
      </c>
      <c r="AA36" s="114">
        <f>'Umsatz-Rent. p.M. Jahr 2'!M26</f>
        <v>0</v>
      </c>
      <c r="AB36" s="114">
        <f>'Umsatz-Rent. p.M. Jahr 2'!N26</f>
        <v>0</v>
      </c>
      <c r="AC36" s="114">
        <f>'Umsatz-Rent. p.M. Jahr 2'!O26</f>
        <v>0</v>
      </c>
      <c r="AD36" s="58"/>
      <c r="AE36" s="115">
        <f t="shared" si="7"/>
        <v>0</v>
      </c>
      <c r="AF36" s="114">
        <f>'Umsatz-Rent. p.M. Jahr 3'!D26</f>
        <v>0</v>
      </c>
      <c r="AG36" s="114">
        <f>'Umsatz-Rent. p.M. Jahr 3'!E26</f>
        <v>0</v>
      </c>
      <c r="AH36" s="114">
        <f>'Umsatz-Rent. p.M. Jahr 3'!F26</f>
        <v>0</v>
      </c>
      <c r="AI36" s="114">
        <f>'Umsatz-Rent. p.M. Jahr 3'!G26</f>
        <v>0</v>
      </c>
      <c r="AJ36" s="114">
        <f>'Umsatz-Rent. p.M. Jahr 3'!H26</f>
        <v>0</v>
      </c>
      <c r="AK36" s="114">
        <f>'Umsatz-Rent. p.M. Jahr 3'!I26</f>
        <v>0</v>
      </c>
      <c r="AL36" s="114">
        <f>'Umsatz-Rent. p.M. Jahr 3'!J26</f>
        <v>0</v>
      </c>
      <c r="AM36" s="114">
        <f>'Umsatz-Rent. p.M. Jahr 3'!K26</f>
        <v>0</v>
      </c>
      <c r="AN36" s="114">
        <f>'Umsatz-Rent. p.M. Jahr 3'!L26</f>
        <v>0</v>
      </c>
      <c r="AO36" s="114">
        <f>'Umsatz-Rent. p.M. Jahr 3'!M26</f>
        <v>0</v>
      </c>
      <c r="AP36" s="114">
        <f>'Umsatz-Rent. p.M. Jahr 3'!N26</f>
        <v>0</v>
      </c>
      <c r="AQ36" s="114">
        <f>'Umsatz-Rent. p.M. Jahr 3'!O26</f>
        <v>0</v>
      </c>
    </row>
    <row r="37" spans="2:43" s="59" customFormat="1" ht="11.25" x14ac:dyDescent="0.2">
      <c r="B37" s="342" t="s">
        <v>46</v>
      </c>
      <c r="C37" s="115">
        <f t="shared" si="12"/>
        <v>0</v>
      </c>
      <c r="D37" s="114">
        <f>'Umsatz.Rent. p.M. Jahr 1'!D27</f>
        <v>0</v>
      </c>
      <c r="E37" s="114">
        <f>'Umsatz.Rent. p.M. Jahr 1'!E27</f>
        <v>0</v>
      </c>
      <c r="F37" s="114">
        <f>'Umsatz.Rent. p.M. Jahr 1'!F27</f>
        <v>0</v>
      </c>
      <c r="G37" s="114">
        <f>'Umsatz.Rent. p.M. Jahr 1'!G27</f>
        <v>0</v>
      </c>
      <c r="H37" s="114">
        <f>'Umsatz.Rent. p.M. Jahr 1'!H27</f>
        <v>0</v>
      </c>
      <c r="I37" s="114">
        <f>'Umsatz.Rent. p.M. Jahr 1'!I27</f>
        <v>0</v>
      </c>
      <c r="J37" s="114">
        <f>'Umsatz.Rent. p.M. Jahr 1'!J27</f>
        <v>0</v>
      </c>
      <c r="K37" s="114">
        <f>'Umsatz.Rent. p.M. Jahr 1'!K27</f>
        <v>0</v>
      </c>
      <c r="L37" s="114">
        <f>'Umsatz.Rent. p.M. Jahr 1'!L27</f>
        <v>0</v>
      </c>
      <c r="M37" s="114">
        <f>'Umsatz.Rent. p.M. Jahr 1'!M27</f>
        <v>0</v>
      </c>
      <c r="N37" s="114">
        <f>'Umsatz.Rent. p.M. Jahr 1'!N27</f>
        <v>0</v>
      </c>
      <c r="O37" s="114">
        <f>'Umsatz.Rent. p.M. Jahr 1'!O27</f>
        <v>0</v>
      </c>
      <c r="P37" s="58"/>
      <c r="Q37" s="115">
        <f t="shared" si="6"/>
        <v>0</v>
      </c>
      <c r="R37" s="114">
        <f>'Umsatz-Rent. p.M. Jahr 2'!D27</f>
        <v>0</v>
      </c>
      <c r="S37" s="114">
        <f>'Umsatz-Rent. p.M. Jahr 2'!E27</f>
        <v>0</v>
      </c>
      <c r="T37" s="114">
        <f>'Umsatz-Rent. p.M. Jahr 2'!F27</f>
        <v>0</v>
      </c>
      <c r="U37" s="114">
        <f>'Umsatz-Rent. p.M. Jahr 2'!G27</f>
        <v>0</v>
      </c>
      <c r="V37" s="114">
        <f>'Umsatz-Rent. p.M. Jahr 2'!H27</f>
        <v>0</v>
      </c>
      <c r="W37" s="114">
        <f>'Umsatz-Rent. p.M. Jahr 2'!I27</f>
        <v>0</v>
      </c>
      <c r="X37" s="114">
        <f>'Umsatz-Rent. p.M. Jahr 2'!J27</f>
        <v>0</v>
      </c>
      <c r="Y37" s="114">
        <f>'Umsatz-Rent. p.M. Jahr 2'!K27</f>
        <v>0</v>
      </c>
      <c r="Z37" s="114">
        <f>'Umsatz-Rent. p.M. Jahr 2'!L27</f>
        <v>0</v>
      </c>
      <c r="AA37" s="114">
        <f>'Umsatz-Rent. p.M. Jahr 2'!M27</f>
        <v>0</v>
      </c>
      <c r="AB37" s="114">
        <f>'Umsatz-Rent. p.M. Jahr 2'!N27</f>
        <v>0</v>
      </c>
      <c r="AC37" s="114">
        <f>'Umsatz-Rent. p.M. Jahr 2'!O27</f>
        <v>0</v>
      </c>
      <c r="AD37" s="58"/>
      <c r="AE37" s="115">
        <f t="shared" si="7"/>
        <v>0</v>
      </c>
      <c r="AF37" s="114">
        <f>'Umsatz-Rent. p.M. Jahr 3'!D27</f>
        <v>0</v>
      </c>
      <c r="AG37" s="114">
        <f>'Umsatz-Rent. p.M. Jahr 3'!E27</f>
        <v>0</v>
      </c>
      <c r="AH37" s="114">
        <f>'Umsatz-Rent. p.M. Jahr 3'!F27</f>
        <v>0</v>
      </c>
      <c r="AI37" s="114">
        <f>'Umsatz-Rent. p.M. Jahr 3'!G27</f>
        <v>0</v>
      </c>
      <c r="AJ37" s="114">
        <f>'Umsatz-Rent. p.M. Jahr 3'!H27</f>
        <v>0</v>
      </c>
      <c r="AK37" s="114">
        <f>'Umsatz-Rent. p.M. Jahr 3'!I27</f>
        <v>0</v>
      </c>
      <c r="AL37" s="114">
        <f>'Umsatz-Rent. p.M. Jahr 3'!J27</f>
        <v>0</v>
      </c>
      <c r="AM37" s="114">
        <f>'Umsatz-Rent. p.M. Jahr 3'!K27</f>
        <v>0</v>
      </c>
      <c r="AN37" s="114">
        <f>'Umsatz-Rent. p.M. Jahr 3'!L27</f>
        <v>0</v>
      </c>
      <c r="AO37" s="114">
        <f>'Umsatz-Rent. p.M. Jahr 3'!M27</f>
        <v>0</v>
      </c>
      <c r="AP37" s="114">
        <f>'Umsatz-Rent. p.M. Jahr 3'!N27</f>
        <v>0</v>
      </c>
      <c r="AQ37" s="114">
        <f>'Umsatz-Rent. p.M. Jahr 3'!O27</f>
        <v>0</v>
      </c>
    </row>
    <row r="38" spans="2:43" s="59" customFormat="1" ht="11.25" x14ac:dyDescent="0.2">
      <c r="B38" s="342" t="s">
        <v>67</v>
      </c>
      <c r="C38" s="115">
        <f t="shared" si="12"/>
        <v>0</v>
      </c>
      <c r="D38" s="114">
        <f>'Umsatz.Rent. p.M. Jahr 1'!D28</f>
        <v>0</v>
      </c>
      <c r="E38" s="114">
        <f>'Umsatz.Rent. p.M. Jahr 1'!E28</f>
        <v>0</v>
      </c>
      <c r="F38" s="114">
        <f>'Umsatz.Rent. p.M. Jahr 1'!F28</f>
        <v>0</v>
      </c>
      <c r="G38" s="114">
        <f>'Umsatz.Rent. p.M. Jahr 1'!G28</f>
        <v>0</v>
      </c>
      <c r="H38" s="114">
        <f>'Umsatz.Rent. p.M. Jahr 1'!H28</f>
        <v>0</v>
      </c>
      <c r="I38" s="114">
        <f>'Umsatz.Rent. p.M. Jahr 1'!I28</f>
        <v>0</v>
      </c>
      <c r="J38" s="114">
        <f>'Umsatz.Rent. p.M. Jahr 1'!J28</f>
        <v>0</v>
      </c>
      <c r="K38" s="114">
        <f>'Umsatz.Rent. p.M. Jahr 1'!K28</f>
        <v>0</v>
      </c>
      <c r="L38" s="114">
        <f>'Umsatz.Rent. p.M. Jahr 1'!L28</f>
        <v>0</v>
      </c>
      <c r="M38" s="114">
        <f>'Umsatz.Rent. p.M. Jahr 1'!M28</f>
        <v>0</v>
      </c>
      <c r="N38" s="114">
        <f>'Umsatz.Rent. p.M. Jahr 1'!N28</f>
        <v>0</v>
      </c>
      <c r="O38" s="114">
        <f>'Umsatz.Rent. p.M. Jahr 1'!O28</f>
        <v>0</v>
      </c>
      <c r="P38" s="58"/>
      <c r="Q38" s="115">
        <f t="shared" si="6"/>
        <v>0</v>
      </c>
      <c r="R38" s="114">
        <f>'Umsatz-Rent. p.M. Jahr 2'!D28</f>
        <v>0</v>
      </c>
      <c r="S38" s="114">
        <f>'Umsatz-Rent. p.M. Jahr 2'!E28</f>
        <v>0</v>
      </c>
      <c r="T38" s="114">
        <f>'Umsatz-Rent. p.M. Jahr 2'!F28</f>
        <v>0</v>
      </c>
      <c r="U38" s="114">
        <f>'Umsatz-Rent. p.M. Jahr 2'!G28</f>
        <v>0</v>
      </c>
      <c r="V38" s="114">
        <f>'Umsatz-Rent. p.M. Jahr 2'!H28</f>
        <v>0</v>
      </c>
      <c r="W38" s="114">
        <f>'Umsatz-Rent. p.M. Jahr 2'!I28</f>
        <v>0</v>
      </c>
      <c r="X38" s="114">
        <f>'Umsatz-Rent. p.M. Jahr 2'!J28</f>
        <v>0</v>
      </c>
      <c r="Y38" s="114">
        <f>'Umsatz-Rent. p.M. Jahr 2'!K28</f>
        <v>0</v>
      </c>
      <c r="Z38" s="114">
        <f>'Umsatz-Rent. p.M. Jahr 2'!L28</f>
        <v>0</v>
      </c>
      <c r="AA38" s="114">
        <f>'Umsatz-Rent. p.M. Jahr 2'!M28</f>
        <v>0</v>
      </c>
      <c r="AB38" s="114">
        <f>'Umsatz-Rent. p.M. Jahr 2'!N28</f>
        <v>0</v>
      </c>
      <c r="AC38" s="114">
        <f>'Umsatz-Rent. p.M. Jahr 2'!O28</f>
        <v>0</v>
      </c>
      <c r="AD38" s="58"/>
      <c r="AE38" s="115">
        <f t="shared" si="7"/>
        <v>0</v>
      </c>
      <c r="AF38" s="114">
        <f>'Umsatz-Rent. p.M. Jahr 3'!D28</f>
        <v>0</v>
      </c>
      <c r="AG38" s="114">
        <f>'Umsatz-Rent. p.M. Jahr 3'!E28</f>
        <v>0</v>
      </c>
      <c r="AH38" s="114">
        <f>'Umsatz-Rent. p.M. Jahr 3'!F28</f>
        <v>0</v>
      </c>
      <c r="AI38" s="114">
        <f>'Umsatz-Rent. p.M. Jahr 3'!G28</f>
        <v>0</v>
      </c>
      <c r="AJ38" s="114">
        <f>'Umsatz-Rent. p.M. Jahr 3'!H28</f>
        <v>0</v>
      </c>
      <c r="AK38" s="114">
        <f>'Umsatz-Rent. p.M. Jahr 3'!I28</f>
        <v>0</v>
      </c>
      <c r="AL38" s="114">
        <f>'Umsatz-Rent. p.M. Jahr 3'!J28</f>
        <v>0</v>
      </c>
      <c r="AM38" s="114">
        <f>'Umsatz-Rent. p.M. Jahr 3'!K28</f>
        <v>0</v>
      </c>
      <c r="AN38" s="114">
        <f>'Umsatz-Rent. p.M. Jahr 3'!L28</f>
        <v>0</v>
      </c>
      <c r="AO38" s="114">
        <f>'Umsatz-Rent. p.M. Jahr 3'!M28</f>
        <v>0</v>
      </c>
      <c r="AP38" s="114">
        <f>'Umsatz-Rent. p.M. Jahr 3'!N28</f>
        <v>0</v>
      </c>
      <c r="AQ38" s="114">
        <f>'Umsatz-Rent. p.M. Jahr 3'!O28</f>
        <v>0</v>
      </c>
    </row>
    <row r="39" spans="2:43" s="59" customFormat="1" ht="11.25" x14ac:dyDescent="0.2">
      <c r="B39" s="342" t="s">
        <v>68</v>
      </c>
      <c r="C39" s="115">
        <f t="shared" si="12"/>
        <v>0</v>
      </c>
      <c r="D39" s="114">
        <f>'Umsatz.Rent. p.M. Jahr 1'!D29</f>
        <v>0</v>
      </c>
      <c r="E39" s="114">
        <f>'Umsatz.Rent. p.M. Jahr 1'!E29</f>
        <v>0</v>
      </c>
      <c r="F39" s="114">
        <f>'Umsatz.Rent. p.M. Jahr 1'!F29</f>
        <v>0</v>
      </c>
      <c r="G39" s="114">
        <f>'Umsatz.Rent. p.M. Jahr 1'!G29</f>
        <v>0</v>
      </c>
      <c r="H39" s="114">
        <f>'Umsatz.Rent. p.M. Jahr 1'!H29</f>
        <v>0</v>
      </c>
      <c r="I39" s="114">
        <f>'Umsatz.Rent. p.M. Jahr 1'!I29</f>
        <v>0</v>
      </c>
      <c r="J39" s="114">
        <f>'Umsatz.Rent. p.M. Jahr 1'!J29</f>
        <v>0</v>
      </c>
      <c r="K39" s="114">
        <f>'Umsatz.Rent. p.M. Jahr 1'!K29</f>
        <v>0</v>
      </c>
      <c r="L39" s="114">
        <f>'Umsatz.Rent. p.M. Jahr 1'!L29</f>
        <v>0</v>
      </c>
      <c r="M39" s="114">
        <f>'Umsatz.Rent. p.M. Jahr 1'!M29</f>
        <v>0</v>
      </c>
      <c r="N39" s="114">
        <f>'Umsatz.Rent. p.M. Jahr 1'!N29</f>
        <v>0</v>
      </c>
      <c r="O39" s="114">
        <f>'Umsatz.Rent. p.M. Jahr 1'!O29</f>
        <v>0</v>
      </c>
      <c r="P39" s="58"/>
      <c r="Q39" s="115">
        <f t="shared" si="6"/>
        <v>0</v>
      </c>
      <c r="R39" s="114">
        <f>'Umsatz-Rent. p.M. Jahr 2'!D29</f>
        <v>0</v>
      </c>
      <c r="S39" s="114">
        <f>'Umsatz-Rent. p.M. Jahr 2'!E29</f>
        <v>0</v>
      </c>
      <c r="T39" s="114">
        <f>'Umsatz-Rent. p.M. Jahr 2'!F29</f>
        <v>0</v>
      </c>
      <c r="U39" s="114">
        <f>'Umsatz-Rent. p.M. Jahr 2'!G29</f>
        <v>0</v>
      </c>
      <c r="V39" s="114">
        <f>'Umsatz-Rent. p.M. Jahr 2'!H29</f>
        <v>0</v>
      </c>
      <c r="W39" s="114">
        <f>'Umsatz-Rent. p.M. Jahr 2'!I29</f>
        <v>0</v>
      </c>
      <c r="X39" s="114">
        <f>'Umsatz-Rent. p.M. Jahr 2'!J29</f>
        <v>0</v>
      </c>
      <c r="Y39" s="114">
        <f>'Umsatz-Rent. p.M. Jahr 2'!K29</f>
        <v>0</v>
      </c>
      <c r="Z39" s="114">
        <f>'Umsatz-Rent. p.M. Jahr 2'!L29</f>
        <v>0</v>
      </c>
      <c r="AA39" s="114">
        <f>'Umsatz-Rent. p.M. Jahr 2'!M29</f>
        <v>0</v>
      </c>
      <c r="AB39" s="114">
        <f>'Umsatz-Rent. p.M. Jahr 2'!N29</f>
        <v>0</v>
      </c>
      <c r="AC39" s="114">
        <f>'Umsatz-Rent. p.M. Jahr 2'!O29</f>
        <v>0</v>
      </c>
      <c r="AD39" s="58"/>
      <c r="AE39" s="115">
        <f t="shared" si="7"/>
        <v>0</v>
      </c>
      <c r="AF39" s="114">
        <f>'Umsatz-Rent. p.M. Jahr 3'!D29</f>
        <v>0</v>
      </c>
      <c r="AG39" s="114">
        <f>'Umsatz-Rent. p.M. Jahr 3'!E29</f>
        <v>0</v>
      </c>
      <c r="AH39" s="114">
        <f>'Umsatz-Rent. p.M. Jahr 3'!F29</f>
        <v>0</v>
      </c>
      <c r="AI39" s="114">
        <f>'Umsatz-Rent. p.M. Jahr 3'!G29</f>
        <v>0</v>
      </c>
      <c r="AJ39" s="114">
        <f>'Umsatz-Rent. p.M. Jahr 3'!H29</f>
        <v>0</v>
      </c>
      <c r="AK39" s="114">
        <f>'Umsatz-Rent. p.M. Jahr 3'!I29</f>
        <v>0</v>
      </c>
      <c r="AL39" s="114">
        <f>'Umsatz-Rent. p.M. Jahr 3'!J29</f>
        <v>0</v>
      </c>
      <c r="AM39" s="114">
        <f>'Umsatz-Rent. p.M. Jahr 3'!K29</f>
        <v>0</v>
      </c>
      <c r="AN39" s="114">
        <f>'Umsatz-Rent. p.M. Jahr 3'!L29</f>
        <v>0</v>
      </c>
      <c r="AO39" s="114">
        <f>'Umsatz-Rent. p.M. Jahr 3'!M29</f>
        <v>0</v>
      </c>
      <c r="AP39" s="114">
        <f>'Umsatz-Rent. p.M. Jahr 3'!N29</f>
        <v>0</v>
      </c>
      <c r="AQ39" s="114">
        <f>'Umsatz-Rent. p.M. Jahr 3'!O29</f>
        <v>0</v>
      </c>
    </row>
    <row r="40" spans="2:43" s="59" customFormat="1" ht="2.25" customHeight="1" x14ac:dyDescent="0.2">
      <c r="B40" s="345"/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58"/>
      <c r="Q40" s="344"/>
      <c r="R40" s="376">
        <f>'Umsatz-Rent. p.M. Jahr 2'!D30</f>
        <v>0</v>
      </c>
      <c r="S40" s="376">
        <f>'Umsatz-Rent. p.M. Jahr 2'!E30</f>
        <v>0</v>
      </c>
      <c r="T40" s="376">
        <f>'Umsatz-Rent. p.M. Jahr 2'!F30</f>
        <v>0</v>
      </c>
      <c r="U40" s="376">
        <f>'Umsatz-Rent. p.M. Jahr 2'!G30</f>
        <v>0</v>
      </c>
      <c r="V40" s="376">
        <f>'Umsatz-Rent. p.M. Jahr 2'!H30</f>
        <v>0</v>
      </c>
      <c r="W40" s="376">
        <f>'Umsatz-Rent. p.M. Jahr 2'!I30</f>
        <v>0</v>
      </c>
      <c r="X40" s="376">
        <f>'Umsatz-Rent. p.M. Jahr 2'!J30</f>
        <v>0</v>
      </c>
      <c r="Y40" s="376">
        <f>'Umsatz-Rent. p.M. Jahr 2'!K30</f>
        <v>0</v>
      </c>
      <c r="Z40" s="376">
        <f>'Umsatz-Rent. p.M. Jahr 2'!L30</f>
        <v>0</v>
      </c>
      <c r="AA40" s="376">
        <f>'Umsatz-Rent. p.M. Jahr 2'!M30</f>
        <v>0</v>
      </c>
      <c r="AB40" s="376">
        <f>'Umsatz-Rent. p.M. Jahr 2'!N30</f>
        <v>0</v>
      </c>
      <c r="AC40" s="376">
        <f>'Umsatz-Rent. p.M. Jahr 2'!O30</f>
        <v>0</v>
      </c>
      <c r="AD40" s="58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4"/>
      <c r="AQ40" s="344"/>
    </row>
    <row r="41" spans="2:43" s="57" customFormat="1" ht="11.25" x14ac:dyDescent="0.2">
      <c r="B41" s="118" t="s">
        <v>111</v>
      </c>
      <c r="C41" s="117">
        <f>SUM(D41:O41)</f>
        <v>0</v>
      </c>
      <c r="D41" s="117">
        <f>SUM(D42:D44)</f>
        <v>0</v>
      </c>
      <c r="E41" s="117">
        <f t="shared" ref="E41:O41" si="16">SUM(E42:E44)</f>
        <v>0</v>
      </c>
      <c r="F41" s="117">
        <f t="shared" si="16"/>
        <v>0</v>
      </c>
      <c r="G41" s="117">
        <f t="shared" si="16"/>
        <v>0</v>
      </c>
      <c r="H41" s="117">
        <f t="shared" si="16"/>
        <v>0</v>
      </c>
      <c r="I41" s="117">
        <f t="shared" si="16"/>
        <v>0</v>
      </c>
      <c r="J41" s="117">
        <f t="shared" si="16"/>
        <v>0</v>
      </c>
      <c r="K41" s="117">
        <f t="shared" si="16"/>
        <v>0</v>
      </c>
      <c r="L41" s="117">
        <f t="shared" si="16"/>
        <v>0</v>
      </c>
      <c r="M41" s="117">
        <f t="shared" si="16"/>
        <v>0</v>
      </c>
      <c r="N41" s="117">
        <f t="shared" si="16"/>
        <v>0</v>
      </c>
      <c r="O41" s="117">
        <f t="shared" si="16"/>
        <v>0</v>
      </c>
      <c r="P41" s="56"/>
      <c r="Q41" s="117">
        <f t="shared" si="6"/>
        <v>0</v>
      </c>
      <c r="R41" s="117">
        <f>SUM(R42:R44)</f>
        <v>0</v>
      </c>
      <c r="S41" s="117">
        <f t="shared" ref="S41:AC41" si="17">SUM(S42:S44)</f>
        <v>0</v>
      </c>
      <c r="T41" s="117">
        <f t="shared" si="17"/>
        <v>0</v>
      </c>
      <c r="U41" s="117">
        <f t="shared" si="17"/>
        <v>0</v>
      </c>
      <c r="V41" s="117">
        <f t="shared" si="17"/>
        <v>0</v>
      </c>
      <c r="W41" s="117">
        <f t="shared" si="17"/>
        <v>0</v>
      </c>
      <c r="X41" s="117">
        <f t="shared" si="17"/>
        <v>0</v>
      </c>
      <c r="Y41" s="117">
        <f t="shared" si="17"/>
        <v>0</v>
      </c>
      <c r="Z41" s="117">
        <f t="shared" si="17"/>
        <v>0</v>
      </c>
      <c r="AA41" s="117">
        <f t="shared" si="17"/>
        <v>0</v>
      </c>
      <c r="AB41" s="117">
        <f t="shared" si="17"/>
        <v>0</v>
      </c>
      <c r="AC41" s="117">
        <f t="shared" si="17"/>
        <v>0</v>
      </c>
      <c r="AD41" s="56"/>
      <c r="AE41" s="117">
        <f t="shared" si="7"/>
        <v>0</v>
      </c>
      <c r="AF41" s="117">
        <f>SUM(AF42:AF44)</f>
        <v>0</v>
      </c>
      <c r="AG41" s="117">
        <f t="shared" ref="AG41:AQ41" si="18">SUM(AG42:AG44)</f>
        <v>0</v>
      </c>
      <c r="AH41" s="117">
        <f t="shared" si="18"/>
        <v>0</v>
      </c>
      <c r="AI41" s="117">
        <f t="shared" si="18"/>
        <v>0</v>
      </c>
      <c r="AJ41" s="117">
        <f t="shared" si="18"/>
        <v>0</v>
      </c>
      <c r="AK41" s="117">
        <f t="shared" si="18"/>
        <v>0</v>
      </c>
      <c r="AL41" s="117">
        <f t="shared" si="18"/>
        <v>0</v>
      </c>
      <c r="AM41" s="117">
        <f t="shared" si="18"/>
        <v>0</v>
      </c>
      <c r="AN41" s="117">
        <f t="shared" si="18"/>
        <v>0</v>
      </c>
      <c r="AO41" s="117">
        <f t="shared" si="18"/>
        <v>0</v>
      </c>
      <c r="AP41" s="117">
        <f t="shared" si="18"/>
        <v>0</v>
      </c>
      <c r="AQ41" s="117">
        <f t="shared" si="18"/>
        <v>0</v>
      </c>
    </row>
    <row r="42" spans="2:43" s="59" customFormat="1" ht="11.25" x14ac:dyDescent="0.2">
      <c r="B42" s="342" t="s">
        <v>55</v>
      </c>
      <c r="C42" s="115">
        <f>SUM(D42:O42)</f>
        <v>0</v>
      </c>
      <c r="D42" s="114">
        <f>'Umsatz.Rent. p.M. Jahr 1'!D32</f>
        <v>0</v>
      </c>
      <c r="E42" s="114">
        <f>'Umsatz.Rent. p.M. Jahr 1'!E32</f>
        <v>0</v>
      </c>
      <c r="F42" s="114">
        <f>'Umsatz.Rent. p.M. Jahr 1'!F32</f>
        <v>0</v>
      </c>
      <c r="G42" s="114">
        <f>'Umsatz.Rent. p.M. Jahr 1'!G32</f>
        <v>0</v>
      </c>
      <c r="H42" s="114">
        <f>'Umsatz.Rent. p.M. Jahr 1'!H32</f>
        <v>0</v>
      </c>
      <c r="I42" s="114">
        <f>'Umsatz.Rent. p.M. Jahr 1'!I32</f>
        <v>0</v>
      </c>
      <c r="J42" s="114">
        <f>'Umsatz.Rent. p.M. Jahr 1'!J32</f>
        <v>0</v>
      </c>
      <c r="K42" s="114">
        <f>'Umsatz.Rent. p.M. Jahr 1'!K32</f>
        <v>0</v>
      </c>
      <c r="L42" s="114">
        <f>'Umsatz.Rent. p.M. Jahr 1'!L32</f>
        <v>0</v>
      </c>
      <c r="M42" s="114">
        <f>'Umsatz.Rent. p.M. Jahr 1'!M32</f>
        <v>0</v>
      </c>
      <c r="N42" s="114">
        <f>'Umsatz.Rent. p.M. Jahr 1'!N32</f>
        <v>0</v>
      </c>
      <c r="O42" s="114">
        <f>'Umsatz.Rent. p.M. Jahr 1'!O32</f>
        <v>0</v>
      </c>
      <c r="P42" s="58"/>
      <c r="Q42" s="115">
        <f t="shared" si="6"/>
        <v>0</v>
      </c>
      <c r="R42" s="114">
        <f>'Umsatz-Rent. p.M. Jahr 2'!D32</f>
        <v>0</v>
      </c>
      <c r="S42" s="114">
        <f>'Umsatz-Rent. p.M. Jahr 2'!E32</f>
        <v>0</v>
      </c>
      <c r="T42" s="114">
        <f>'Umsatz-Rent. p.M. Jahr 2'!F32</f>
        <v>0</v>
      </c>
      <c r="U42" s="114">
        <f>'Umsatz-Rent. p.M. Jahr 2'!G32</f>
        <v>0</v>
      </c>
      <c r="V42" s="114">
        <f>'Umsatz-Rent. p.M. Jahr 2'!H32</f>
        <v>0</v>
      </c>
      <c r="W42" s="114">
        <f>'Umsatz-Rent. p.M. Jahr 2'!I32</f>
        <v>0</v>
      </c>
      <c r="X42" s="114">
        <f>'Umsatz-Rent. p.M. Jahr 2'!J32</f>
        <v>0</v>
      </c>
      <c r="Y42" s="114">
        <f>'Umsatz-Rent. p.M. Jahr 2'!K32</f>
        <v>0</v>
      </c>
      <c r="Z42" s="114">
        <f>'Umsatz-Rent. p.M. Jahr 2'!L32</f>
        <v>0</v>
      </c>
      <c r="AA42" s="114">
        <f>'Umsatz-Rent. p.M. Jahr 2'!M32</f>
        <v>0</v>
      </c>
      <c r="AB42" s="114">
        <f>'Umsatz-Rent. p.M. Jahr 2'!N32</f>
        <v>0</v>
      </c>
      <c r="AC42" s="114">
        <f>'Umsatz-Rent. p.M. Jahr 2'!O32</f>
        <v>0</v>
      </c>
      <c r="AD42" s="58"/>
      <c r="AE42" s="115">
        <f t="shared" si="7"/>
        <v>0</v>
      </c>
      <c r="AF42" s="114">
        <f>'Umsatz-Rent. p.M. Jahr 3'!D32</f>
        <v>0</v>
      </c>
      <c r="AG42" s="114">
        <f>'Umsatz-Rent. p.M. Jahr 3'!E32</f>
        <v>0</v>
      </c>
      <c r="AH42" s="114">
        <f>'Umsatz-Rent. p.M. Jahr 3'!F32</f>
        <v>0</v>
      </c>
      <c r="AI42" s="114">
        <f>'Umsatz-Rent. p.M. Jahr 3'!G32</f>
        <v>0</v>
      </c>
      <c r="AJ42" s="114">
        <f>'Umsatz-Rent. p.M. Jahr 3'!H32</f>
        <v>0</v>
      </c>
      <c r="AK42" s="114">
        <f>'Umsatz-Rent. p.M. Jahr 3'!I32</f>
        <v>0</v>
      </c>
      <c r="AL42" s="114">
        <f>'Umsatz-Rent. p.M. Jahr 3'!J32</f>
        <v>0</v>
      </c>
      <c r="AM42" s="114">
        <f>'Umsatz-Rent. p.M. Jahr 3'!K32</f>
        <v>0</v>
      </c>
      <c r="AN42" s="114">
        <f>'Umsatz-Rent. p.M. Jahr 3'!L32</f>
        <v>0</v>
      </c>
      <c r="AO42" s="114">
        <f>'Umsatz-Rent. p.M. Jahr 3'!M32</f>
        <v>0</v>
      </c>
      <c r="AP42" s="114">
        <f>'Umsatz-Rent. p.M. Jahr 3'!N32</f>
        <v>0</v>
      </c>
      <c r="AQ42" s="114">
        <f>'Umsatz-Rent. p.M. Jahr 3'!O32</f>
        <v>0</v>
      </c>
    </row>
    <row r="43" spans="2:43" s="59" customFormat="1" ht="11.25" x14ac:dyDescent="0.2">
      <c r="B43" s="342" t="s">
        <v>50</v>
      </c>
      <c r="C43" s="115">
        <f>SUM(D43:O43)</f>
        <v>0</v>
      </c>
      <c r="D43" s="114">
        <f>'Umsatz.Rent. p.M. Jahr 1'!D33</f>
        <v>0</v>
      </c>
      <c r="E43" s="114">
        <f>'Umsatz.Rent. p.M. Jahr 1'!E33</f>
        <v>0</v>
      </c>
      <c r="F43" s="114">
        <f>'Umsatz.Rent. p.M. Jahr 1'!F33</f>
        <v>0</v>
      </c>
      <c r="G43" s="114">
        <f>'Umsatz.Rent. p.M. Jahr 1'!G33</f>
        <v>0</v>
      </c>
      <c r="H43" s="114">
        <f>'Umsatz.Rent. p.M. Jahr 1'!H33</f>
        <v>0</v>
      </c>
      <c r="I43" s="114">
        <f>'Umsatz.Rent. p.M. Jahr 1'!I33</f>
        <v>0</v>
      </c>
      <c r="J43" s="114">
        <f>'Umsatz.Rent. p.M. Jahr 1'!J33</f>
        <v>0</v>
      </c>
      <c r="K43" s="114">
        <f>'Umsatz.Rent. p.M. Jahr 1'!K33</f>
        <v>0</v>
      </c>
      <c r="L43" s="114">
        <f>'Umsatz.Rent. p.M. Jahr 1'!L33</f>
        <v>0</v>
      </c>
      <c r="M43" s="114">
        <f>'Umsatz.Rent. p.M. Jahr 1'!M33</f>
        <v>0</v>
      </c>
      <c r="N43" s="114">
        <f>'Umsatz.Rent. p.M. Jahr 1'!N33</f>
        <v>0</v>
      </c>
      <c r="O43" s="114">
        <f>'Umsatz.Rent. p.M. Jahr 1'!O33</f>
        <v>0</v>
      </c>
      <c r="P43" s="58"/>
      <c r="Q43" s="115">
        <f t="shared" si="6"/>
        <v>0</v>
      </c>
      <c r="R43" s="114">
        <f>'Umsatz-Rent. p.M. Jahr 2'!D33</f>
        <v>0</v>
      </c>
      <c r="S43" s="114">
        <f>'Umsatz-Rent. p.M. Jahr 2'!E33</f>
        <v>0</v>
      </c>
      <c r="T43" s="114">
        <f>'Umsatz-Rent. p.M. Jahr 2'!F33</f>
        <v>0</v>
      </c>
      <c r="U43" s="114">
        <f>'Umsatz-Rent. p.M. Jahr 2'!G33</f>
        <v>0</v>
      </c>
      <c r="V43" s="114">
        <f>'Umsatz-Rent. p.M. Jahr 2'!H33</f>
        <v>0</v>
      </c>
      <c r="W43" s="114">
        <f>'Umsatz-Rent. p.M. Jahr 2'!I33</f>
        <v>0</v>
      </c>
      <c r="X43" s="114">
        <f>'Umsatz-Rent. p.M. Jahr 2'!J33</f>
        <v>0</v>
      </c>
      <c r="Y43" s="114">
        <f>'Umsatz-Rent. p.M. Jahr 2'!K33</f>
        <v>0</v>
      </c>
      <c r="Z43" s="114">
        <f>'Umsatz-Rent. p.M. Jahr 2'!L33</f>
        <v>0</v>
      </c>
      <c r="AA43" s="114">
        <f>'Umsatz-Rent. p.M. Jahr 2'!M33</f>
        <v>0</v>
      </c>
      <c r="AB43" s="114">
        <f>'Umsatz-Rent. p.M. Jahr 2'!N33</f>
        <v>0</v>
      </c>
      <c r="AC43" s="114">
        <f>'Umsatz-Rent. p.M. Jahr 2'!O33</f>
        <v>0</v>
      </c>
      <c r="AD43" s="58"/>
      <c r="AE43" s="115">
        <f t="shared" si="7"/>
        <v>0</v>
      </c>
      <c r="AF43" s="114">
        <f>'Umsatz-Rent. p.M. Jahr 3'!D33</f>
        <v>0</v>
      </c>
      <c r="AG43" s="114">
        <f>'Umsatz-Rent. p.M. Jahr 3'!E33</f>
        <v>0</v>
      </c>
      <c r="AH43" s="114">
        <f>'Umsatz-Rent. p.M. Jahr 3'!F33</f>
        <v>0</v>
      </c>
      <c r="AI43" s="114">
        <f>'Umsatz-Rent. p.M. Jahr 3'!G33</f>
        <v>0</v>
      </c>
      <c r="AJ43" s="114">
        <f>'Umsatz-Rent. p.M. Jahr 3'!H33</f>
        <v>0</v>
      </c>
      <c r="AK43" s="114">
        <f>'Umsatz-Rent. p.M. Jahr 3'!I33</f>
        <v>0</v>
      </c>
      <c r="AL43" s="114">
        <f>'Umsatz-Rent. p.M. Jahr 3'!J33</f>
        <v>0</v>
      </c>
      <c r="AM43" s="114">
        <f>'Umsatz-Rent. p.M. Jahr 3'!K33</f>
        <v>0</v>
      </c>
      <c r="AN43" s="114">
        <f>'Umsatz-Rent. p.M. Jahr 3'!L33</f>
        <v>0</v>
      </c>
      <c r="AO43" s="114">
        <f>'Umsatz-Rent. p.M. Jahr 3'!M33</f>
        <v>0</v>
      </c>
      <c r="AP43" s="114">
        <f>'Umsatz-Rent. p.M. Jahr 3'!N33</f>
        <v>0</v>
      </c>
      <c r="AQ43" s="114">
        <f>'Umsatz-Rent. p.M. Jahr 3'!O33</f>
        <v>0</v>
      </c>
    </row>
    <row r="44" spans="2:43" s="59" customFormat="1" ht="11.25" x14ac:dyDescent="0.2">
      <c r="B44" s="342" t="s">
        <v>51</v>
      </c>
      <c r="C44" s="115">
        <f>SUM(D44:O44)</f>
        <v>0</v>
      </c>
      <c r="D44" s="114">
        <f>'Umsatz.Rent. p.M. Jahr 1'!D34</f>
        <v>0</v>
      </c>
      <c r="E44" s="114">
        <f>'Umsatz.Rent. p.M. Jahr 1'!E34</f>
        <v>0</v>
      </c>
      <c r="F44" s="114">
        <f>'Umsatz.Rent. p.M. Jahr 1'!F34</f>
        <v>0</v>
      </c>
      <c r="G44" s="114">
        <f>'Umsatz.Rent. p.M. Jahr 1'!G34</f>
        <v>0</v>
      </c>
      <c r="H44" s="114">
        <f>'Umsatz.Rent. p.M. Jahr 1'!H34</f>
        <v>0</v>
      </c>
      <c r="I44" s="114">
        <f>'Umsatz.Rent. p.M. Jahr 1'!I34</f>
        <v>0</v>
      </c>
      <c r="J44" s="114">
        <f>'Umsatz.Rent. p.M. Jahr 1'!J34</f>
        <v>0</v>
      </c>
      <c r="K44" s="114">
        <f>'Umsatz.Rent. p.M. Jahr 1'!K34</f>
        <v>0</v>
      </c>
      <c r="L44" s="114">
        <f>'Umsatz.Rent. p.M. Jahr 1'!L34</f>
        <v>0</v>
      </c>
      <c r="M44" s="114">
        <f>'Umsatz.Rent. p.M. Jahr 1'!M34</f>
        <v>0</v>
      </c>
      <c r="N44" s="114">
        <f>'Umsatz.Rent. p.M. Jahr 1'!N34</f>
        <v>0</v>
      </c>
      <c r="O44" s="114">
        <f>'Umsatz.Rent. p.M. Jahr 1'!O34</f>
        <v>0</v>
      </c>
      <c r="P44" s="58"/>
      <c r="Q44" s="115">
        <f t="shared" si="6"/>
        <v>0</v>
      </c>
      <c r="R44" s="114">
        <f>'Umsatz-Rent. p.M. Jahr 2'!D34</f>
        <v>0</v>
      </c>
      <c r="S44" s="114">
        <f>'Umsatz-Rent. p.M. Jahr 2'!E34</f>
        <v>0</v>
      </c>
      <c r="T44" s="114">
        <f>'Umsatz-Rent. p.M. Jahr 2'!F34</f>
        <v>0</v>
      </c>
      <c r="U44" s="114">
        <f>'Umsatz-Rent. p.M. Jahr 2'!G34</f>
        <v>0</v>
      </c>
      <c r="V44" s="114">
        <f>'Umsatz-Rent. p.M. Jahr 2'!H34</f>
        <v>0</v>
      </c>
      <c r="W44" s="114">
        <f>'Umsatz-Rent. p.M. Jahr 2'!I34</f>
        <v>0</v>
      </c>
      <c r="X44" s="114">
        <f>'Umsatz-Rent. p.M. Jahr 2'!J34</f>
        <v>0</v>
      </c>
      <c r="Y44" s="114">
        <f>'Umsatz-Rent. p.M. Jahr 2'!K34</f>
        <v>0</v>
      </c>
      <c r="Z44" s="114">
        <f>'Umsatz-Rent. p.M. Jahr 2'!L34</f>
        <v>0</v>
      </c>
      <c r="AA44" s="114">
        <f>'Umsatz-Rent. p.M. Jahr 2'!M34</f>
        <v>0</v>
      </c>
      <c r="AB44" s="114">
        <f>'Umsatz-Rent. p.M. Jahr 2'!N34</f>
        <v>0</v>
      </c>
      <c r="AC44" s="114">
        <f>'Umsatz-Rent. p.M. Jahr 2'!O34</f>
        <v>0</v>
      </c>
      <c r="AD44" s="58"/>
      <c r="AE44" s="115">
        <f t="shared" si="7"/>
        <v>0</v>
      </c>
      <c r="AF44" s="114">
        <f>'Umsatz-Rent. p.M. Jahr 3'!D34</f>
        <v>0</v>
      </c>
      <c r="AG44" s="114">
        <f>'Umsatz-Rent. p.M. Jahr 3'!E34</f>
        <v>0</v>
      </c>
      <c r="AH44" s="114">
        <f>'Umsatz-Rent. p.M. Jahr 3'!F34</f>
        <v>0</v>
      </c>
      <c r="AI44" s="114">
        <f>'Umsatz-Rent. p.M. Jahr 3'!G34</f>
        <v>0</v>
      </c>
      <c r="AJ44" s="114">
        <f>'Umsatz-Rent. p.M. Jahr 3'!H34</f>
        <v>0</v>
      </c>
      <c r="AK44" s="114">
        <f>'Umsatz-Rent. p.M. Jahr 3'!I34</f>
        <v>0</v>
      </c>
      <c r="AL44" s="114">
        <f>'Umsatz-Rent. p.M. Jahr 3'!J34</f>
        <v>0</v>
      </c>
      <c r="AM44" s="114">
        <f>'Umsatz-Rent. p.M. Jahr 3'!K34</f>
        <v>0</v>
      </c>
      <c r="AN44" s="114">
        <f>'Umsatz-Rent. p.M. Jahr 3'!L34</f>
        <v>0</v>
      </c>
      <c r="AO44" s="114">
        <f>'Umsatz-Rent. p.M. Jahr 3'!M34</f>
        <v>0</v>
      </c>
      <c r="AP44" s="114">
        <f>'Umsatz-Rent. p.M. Jahr 3'!N34</f>
        <v>0</v>
      </c>
      <c r="AQ44" s="114">
        <f>'Umsatz-Rent. p.M. Jahr 3'!O34</f>
        <v>0</v>
      </c>
    </row>
    <row r="45" spans="2:43" s="59" customFormat="1" ht="2.25" customHeight="1" x14ac:dyDescent="0.2">
      <c r="B45" s="345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58"/>
      <c r="Q45" s="344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58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</row>
    <row r="46" spans="2:43" s="57" customFormat="1" ht="11.25" x14ac:dyDescent="0.2">
      <c r="B46" s="118" t="s">
        <v>112</v>
      </c>
      <c r="C46" s="117">
        <f>SUM(D46:O46)</f>
        <v>0</v>
      </c>
      <c r="D46" s="117">
        <f>SUM(D47:D49)</f>
        <v>0</v>
      </c>
      <c r="E46" s="117">
        <f t="shared" ref="E46:O46" si="19">SUM(E47:E49)</f>
        <v>0</v>
      </c>
      <c r="F46" s="117">
        <f t="shared" si="19"/>
        <v>0</v>
      </c>
      <c r="G46" s="117">
        <f t="shared" si="19"/>
        <v>0</v>
      </c>
      <c r="H46" s="117">
        <f t="shared" si="19"/>
        <v>0</v>
      </c>
      <c r="I46" s="117">
        <f t="shared" si="19"/>
        <v>0</v>
      </c>
      <c r="J46" s="117">
        <f t="shared" si="19"/>
        <v>0</v>
      </c>
      <c r="K46" s="117">
        <f t="shared" si="19"/>
        <v>0</v>
      </c>
      <c r="L46" s="117">
        <f t="shared" si="19"/>
        <v>0</v>
      </c>
      <c r="M46" s="117">
        <f t="shared" si="19"/>
        <v>0</v>
      </c>
      <c r="N46" s="117">
        <f t="shared" si="19"/>
        <v>0</v>
      </c>
      <c r="O46" s="117">
        <f t="shared" si="19"/>
        <v>0</v>
      </c>
      <c r="P46" s="56"/>
      <c r="Q46" s="117">
        <f t="shared" si="6"/>
        <v>0</v>
      </c>
      <c r="R46" s="117">
        <f>SUM(R47:R49)</f>
        <v>0</v>
      </c>
      <c r="S46" s="117">
        <f t="shared" ref="S46:AC46" si="20">SUM(S47:S49)</f>
        <v>0</v>
      </c>
      <c r="T46" s="117">
        <f t="shared" si="20"/>
        <v>0</v>
      </c>
      <c r="U46" s="117">
        <f t="shared" si="20"/>
        <v>0</v>
      </c>
      <c r="V46" s="117">
        <f t="shared" si="20"/>
        <v>0</v>
      </c>
      <c r="W46" s="117">
        <f t="shared" si="20"/>
        <v>0</v>
      </c>
      <c r="X46" s="117">
        <f t="shared" si="20"/>
        <v>0</v>
      </c>
      <c r="Y46" s="117">
        <f t="shared" si="20"/>
        <v>0</v>
      </c>
      <c r="Z46" s="117">
        <f t="shared" si="20"/>
        <v>0</v>
      </c>
      <c r="AA46" s="117">
        <f t="shared" si="20"/>
        <v>0</v>
      </c>
      <c r="AB46" s="117">
        <f t="shared" si="20"/>
        <v>0</v>
      </c>
      <c r="AC46" s="117">
        <f t="shared" si="20"/>
        <v>0</v>
      </c>
      <c r="AD46" s="56"/>
      <c r="AE46" s="117">
        <f t="shared" si="7"/>
        <v>0</v>
      </c>
      <c r="AF46" s="117">
        <f>SUM(AF47:AF49)</f>
        <v>0</v>
      </c>
      <c r="AG46" s="117">
        <f t="shared" ref="AG46:AQ46" si="21">SUM(AG47:AG49)</f>
        <v>0</v>
      </c>
      <c r="AH46" s="117">
        <f t="shared" si="21"/>
        <v>0</v>
      </c>
      <c r="AI46" s="117">
        <f t="shared" si="21"/>
        <v>0</v>
      </c>
      <c r="AJ46" s="117">
        <f t="shared" si="21"/>
        <v>0</v>
      </c>
      <c r="AK46" s="117">
        <f t="shared" si="21"/>
        <v>0</v>
      </c>
      <c r="AL46" s="117">
        <f t="shared" si="21"/>
        <v>0</v>
      </c>
      <c r="AM46" s="117">
        <f t="shared" si="21"/>
        <v>0</v>
      </c>
      <c r="AN46" s="117">
        <f t="shared" si="21"/>
        <v>0</v>
      </c>
      <c r="AO46" s="117">
        <f t="shared" si="21"/>
        <v>0</v>
      </c>
      <c r="AP46" s="117">
        <f t="shared" si="21"/>
        <v>0</v>
      </c>
      <c r="AQ46" s="117">
        <f t="shared" si="21"/>
        <v>0</v>
      </c>
    </row>
    <row r="47" spans="2:43" s="59" customFormat="1" ht="11.25" x14ac:dyDescent="0.2">
      <c r="B47" s="342" t="s">
        <v>29</v>
      </c>
      <c r="C47" s="115">
        <f>SUM(D47:O47)</f>
        <v>0</v>
      </c>
      <c r="D47" s="114">
        <f>'Umsatz.Rent. p.M. Jahr 1'!D37</f>
        <v>0</v>
      </c>
      <c r="E47" s="114">
        <f>'Umsatz.Rent. p.M. Jahr 1'!E37</f>
        <v>0</v>
      </c>
      <c r="F47" s="114">
        <f>'Umsatz.Rent. p.M. Jahr 1'!F37</f>
        <v>0</v>
      </c>
      <c r="G47" s="114">
        <f>'Umsatz.Rent. p.M. Jahr 1'!G37</f>
        <v>0</v>
      </c>
      <c r="H47" s="114">
        <f>'Umsatz.Rent. p.M. Jahr 1'!H37</f>
        <v>0</v>
      </c>
      <c r="I47" s="114">
        <f>'Umsatz.Rent. p.M. Jahr 1'!I37</f>
        <v>0</v>
      </c>
      <c r="J47" s="114">
        <f>'Umsatz.Rent. p.M. Jahr 1'!J37</f>
        <v>0</v>
      </c>
      <c r="K47" s="114">
        <f>'Umsatz.Rent. p.M. Jahr 1'!K37</f>
        <v>0</v>
      </c>
      <c r="L47" s="114">
        <f>'Umsatz.Rent. p.M. Jahr 1'!L37</f>
        <v>0</v>
      </c>
      <c r="M47" s="114">
        <f>'Umsatz.Rent. p.M. Jahr 1'!M37</f>
        <v>0</v>
      </c>
      <c r="N47" s="114">
        <f>'Umsatz.Rent. p.M. Jahr 1'!N37</f>
        <v>0</v>
      </c>
      <c r="O47" s="114">
        <f>'Umsatz.Rent. p.M. Jahr 1'!O37</f>
        <v>0</v>
      </c>
      <c r="P47" s="58"/>
      <c r="Q47" s="115">
        <f t="shared" si="6"/>
        <v>0</v>
      </c>
      <c r="R47" s="114">
        <f>'Umsatz-Rent. p.M. Jahr 2'!D37</f>
        <v>0</v>
      </c>
      <c r="S47" s="114">
        <f>'Umsatz-Rent. p.M. Jahr 2'!E37</f>
        <v>0</v>
      </c>
      <c r="T47" s="114">
        <f>'Umsatz-Rent. p.M. Jahr 2'!F37</f>
        <v>0</v>
      </c>
      <c r="U47" s="114">
        <f>'Umsatz-Rent. p.M. Jahr 2'!G37</f>
        <v>0</v>
      </c>
      <c r="V47" s="114">
        <f>'Umsatz-Rent. p.M. Jahr 2'!H37</f>
        <v>0</v>
      </c>
      <c r="W47" s="114">
        <f>'Umsatz-Rent. p.M. Jahr 2'!I37</f>
        <v>0</v>
      </c>
      <c r="X47" s="114">
        <f>'Umsatz-Rent. p.M. Jahr 2'!J37</f>
        <v>0</v>
      </c>
      <c r="Y47" s="114">
        <f>'Umsatz-Rent. p.M. Jahr 2'!K37</f>
        <v>0</v>
      </c>
      <c r="Z47" s="114">
        <f>'Umsatz-Rent. p.M. Jahr 2'!L37</f>
        <v>0</v>
      </c>
      <c r="AA47" s="114">
        <f>'Umsatz-Rent. p.M. Jahr 2'!M37</f>
        <v>0</v>
      </c>
      <c r="AB47" s="114">
        <f>'Umsatz-Rent. p.M. Jahr 2'!N37</f>
        <v>0</v>
      </c>
      <c r="AC47" s="114">
        <f>'Umsatz-Rent. p.M. Jahr 2'!O37</f>
        <v>0</v>
      </c>
      <c r="AD47" s="58"/>
      <c r="AE47" s="115">
        <f t="shared" si="7"/>
        <v>0</v>
      </c>
      <c r="AF47" s="114">
        <f>'Umsatz-Rent. p.M. Jahr 3'!D37</f>
        <v>0</v>
      </c>
      <c r="AG47" s="114">
        <f>'Umsatz-Rent. p.M. Jahr 3'!E37</f>
        <v>0</v>
      </c>
      <c r="AH47" s="114">
        <f>'Umsatz-Rent. p.M. Jahr 3'!F37</f>
        <v>0</v>
      </c>
      <c r="AI47" s="114">
        <f>'Umsatz-Rent. p.M. Jahr 3'!G37</f>
        <v>0</v>
      </c>
      <c r="AJ47" s="114">
        <f>'Umsatz-Rent. p.M. Jahr 3'!H37</f>
        <v>0</v>
      </c>
      <c r="AK47" s="114">
        <f>'Umsatz-Rent. p.M. Jahr 3'!I37</f>
        <v>0</v>
      </c>
      <c r="AL47" s="114">
        <f>'Umsatz-Rent. p.M. Jahr 3'!J37</f>
        <v>0</v>
      </c>
      <c r="AM47" s="114">
        <f>'Umsatz-Rent. p.M. Jahr 3'!K37</f>
        <v>0</v>
      </c>
      <c r="AN47" s="114">
        <f>'Umsatz-Rent. p.M. Jahr 3'!L37</f>
        <v>0</v>
      </c>
      <c r="AO47" s="114">
        <f>'Umsatz-Rent. p.M. Jahr 3'!M37</f>
        <v>0</v>
      </c>
      <c r="AP47" s="114">
        <f>'Umsatz-Rent. p.M. Jahr 3'!N37</f>
        <v>0</v>
      </c>
      <c r="AQ47" s="114">
        <f>'Umsatz-Rent. p.M. Jahr 3'!O37</f>
        <v>0</v>
      </c>
    </row>
    <row r="48" spans="2:43" s="59" customFormat="1" ht="11.25" x14ac:dyDescent="0.2">
      <c r="B48" s="342" t="s">
        <v>53</v>
      </c>
      <c r="C48" s="115">
        <f>SUM(D48:O48)</f>
        <v>0</v>
      </c>
      <c r="D48" s="114">
        <f>'Umsatz.Rent. p.M. Jahr 1'!D38</f>
        <v>0</v>
      </c>
      <c r="E48" s="114">
        <f>'Umsatz.Rent. p.M. Jahr 1'!E38</f>
        <v>0</v>
      </c>
      <c r="F48" s="114">
        <f>'Umsatz.Rent. p.M. Jahr 1'!F38</f>
        <v>0</v>
      </c>
      <c r="G48" s="114">
        <f>'Umsatz.Rent. p.M. Jahr 1'!G38</f>
        <v>0</v>
      </c>
      <c r="H48" s="114">
        <f>'Umsatz.Rent. p.M. Jahr 1'!H38</f>
        <v>0</v>
      </c>
      <c r="I48" s="114">
        <f>'Umsatz.Rent. p.M. Jahr 1'!I38</f>
        <v>0</v>
      </c>
      <c r="J48" s="114">
        <f>'Umsatz.Rent. p.M. Jahr 1'!J38</f>
        <v>0</v>
      </c>
      <c r="K48" s="114">
        <f>'Umsatz.Rent. p.M. Jahr 1'!K38</f>
        <v>0</v>
      </c>
      <c r="L48" s="114">
        <f>'Umsatz.Rent. p.M. Jahr 1'!L38</f>
        <v>0</v>
      </c>
      <c r="M48" s="114">
        <f>'Umsatz.Rent. p.M. Jahr 1'!M38</f>
        <v>0</v>
      </c>
      <c r="N48" s="114">
        <f>'Umsatz.Rent. p.M. Jahr 1'!N38</f>
        <v>0</v>
      </c>
      <c r="O48" s="114">
        <f>'Umsatz.Rent. p.M. Jahr 1'!O38</f>
        <v>0</v>
      </c>
      <c r="P48" s="58"/>
      <c r="Q48" s="115">
        <f t="shared" si="6"/>
        <v>0</v>
      </c>
      <c r="R48" s="114">
        <f>'Umsatz-Rent. p.M. Jahr 2'!D38</f>
        <v>0</v>
      </c>
      <c r="S48" s="114">
        <f>'Umsatz-Rent. p.M. Jahr 2'!E38</f>
        <v>0</v>
      </c>
      <c r="T48" s="114">
        <f>'Umsatz-Rent. p.M. Jahr 2'!F38</f>
        <v>0</v>
      </c>
      <c r="U48" s="114">
        <f>'Umsatz-Rent. p.M. Jahr 2'!G38</f>
        <v>0</v>
      </c>
      <c r="V48" s="114">
        <f>'Umsatz-Rent. p.M. Jahr 2'!H38</f>
        <v>0</v>
      </c>
      <c r="W48" s="114">
        <f>'Umsatz-Rent. p.M. Jahr 2'!I38</f>
        <v>0</v>
      </c>
      <c r="X48" s="114">
        <f>'Umsatz-Rent. p.M. Jahr 2'!J38</f>
        <v>0</v>
      </c>
      <c r="Y48" s="114">
        <f>'Umsatz-Rent. p.M. Jahr 2'!K38</f>
        <v>0</v>
      </c>
      <c r="Z48" s="114">
        <f>'Umsatz-Rent. p.M. Jahr 2'!L38</f>
        <v>0</v>
      </c>
      <c r="AA48" s="114">
        <f>'Umsatz-Rent. p.M. Jahr 2'!M38</f>
        <v>0</v>
      </c>
      <c r="AB48" s="114">
        <f>'Umsatz-Rent. p.M. Jahr 2'!N38</f>
        <v>0</v>
      </c>
      <c r="AC48" s="114">
        <f>'Umsatz-Rent. p.M. Jahr 2'!O38</f>
        <v>0</v>
      </c>
      <c r="AD48" s="58"/>
      <c r="AE48" s="115">
        <f t="shared" si="7"/>
        <v>0</v>
      </c>
      <c r="AF48" s="114">
        <f>'Umsatz-Rent. p.M. Jahr 3'!D38</f>
        <v>0</v>
      </c>
      <c r="AG48" s="114">
        <f>'Umsatz-Rent. p.M. Jahr 3'!E38</f>
        <v>0</v>
      </c>
      <c r="AH48" s="114">
        <f>'Umsatz-Rent. p.M. Jahr 3'!F38</f>
        <v>0</v>
      </c>
      <c r="AI48" s="114">
        <f>'Umsatz-Rent. p.M. Jahr 3'!G38</f>
        <v>0</v>
      </c>
      <c r="AJ48" s="114">
        <f>'Umsatz-Rent. p.M. Jahr 3'!H38</f>
        <v>0</v>
      </c>
      <c r="AK48" s="114">
        <f>'Umsatz-Rent. p.M. Jahr 3'!I38</f>
        <v>0</v>
      </c>
      <c r="AL48" s="114">
        <f>'Umsatz-Rent. p.M. Jahr 3'!J38</f>
        <v>0</v>
      </c>
      <c r="AM48" s="114">
        <f>'Umsatz-Rent. p.M. Jahr 3'!K38</f>
        <v>0</v>
      </c>
      <c r="AN48" s="114">
        <f>'Umsatz-Rent. p.M. Jahr 3'!L38</f>
        <v>0</v>
      </c>
      <c r="AO48" s="114">
        <f>'Umsatz-Rent. p.M. Jahr 3'!M38</f>
        <v>0</v>
      </c>
      <c r="AP48" s="114">
        <f>'Umsatz-Rent. p.M. Jahr 3'!N38</f>
        <v>0</v>
      </c>
      <c r="AQ48" s="114">
        <f>'Umsatz-Rent. p.M. Jahr 3'!O38</f>
        <v>0</v>
      </c>
    </row>
    <row r="49" spans="2:43" s="59" customFormat="1" ht="11.25" x14ac:dyDescent="0.2">
      <c r="B49" s="342" t="s">
        <v>54</v>
      </c>
      <c r="C49" s="115">
        <f>SUM(D49:O49)</f>
        <v>0</v>
      </c>
      <c r="D49" s="114">
        <f>'Umsatz.Rent. p.M. Jahr 1'!D39</f>
        <v>0</v>
      </c>
      <c r="E49" s="114">
        <f>'Umsatz.Rent. p.M. Jahr 1'!E39</f>
        <v>0</v>
      </c>
      <c r="F49" s="114">
        <f>'Umsatz.Rent. p.M. Jahr 1'!F39</f>
        <v>0</v>
      </c>
      <c r="G49" s="114">
        <f>'Umsatz.Rent. p.M. Jahr 1'!G39</f>
        <v>0</v>
      </c>
      <c r="H49" s="114">
        <f>'Umsatz.Rent. p.M. Jahr 1'!H39</f>
        <v>0</v>
      </c>
      <c r="I49" s="114">
        <f>'Umsatz.Rent. p.M. Jahr 1'!I39</f>
        <v>0</v>
      </c>
      <c r="J49" s="114">
        <f>'Umsatz.Rent. p.M. Jahr 1'!J39</f>
        <v>0</v>
      </c>
      <c r="K49" s="114">
        <f>'Umsatz.Rent. p.M. Jahr 1'!K39</f>
        <v>0</v>
      </c>
      <c r="L49" s="114">
        <f>'Umsatz.Rent. p.M. Jahr 1'!L39</f>
        <v>0</v>
      </c>
      <c r="M49" s="114">
        <f>'Umsatz.Rent. p.M. Jahr 1'!M39</f>
        <v>0</v>
      </c>
      <c r="N49" s="114">
        <f>'Umsatz.Rent. p.M. Jahr 1'!N39</f>
        <v>0</v>
      </c>
      <c r="O49" s="114">
        <f>'Umsatz.Rent. p.M. Jahr 1'!O39</f>
        <v>0</v>
      </c>
      <c r="P49" s="58"/>
      <c r="Q49" s="115">
        <f t="shared" si="6"/>
        <v>0</v>
      </c>
      <c r="R49" s="114">
        <f>'Umsatz-Rent. p.M. Jahr 2'!D39</f>
        <v>0</v>
      </c>
      <c r="S49" s="114">
        <f>'Umsatz-Rent. p.M. Jahr 2'!E39</f>
        <v>0</v>
      </c>
      <c r="T49" s="114">
        <f>'Umsatz-Rent. p.M. Jahr 2'!F39</f>
        <v>0</v>
      </c>
      <c r="U49" s="114">
        <f>'Umsatz-Rent. p.M. Jahr 2'!G39</f>
        <v>0</v>
      </c>
      <c r="V49" s="114">
        <f>'Umsatz-Rent. p.M. Jahr 2'!H39</f>
        <v>0</v>
      </c>
      <c r="W49" s="114">
        <f>'Umsatz-Rent. p.M. Jahr 2'!I39</f>
        <v>0</v>
      </c>
      <c r="X49" s="114">
        <f>'Umsatz-Rent. p.M. Jahr 2'!J39</f>
        <v>0</v>
      </c>
      <c r="Y49" s="114">
        <f>'Umsatz-Rent. p.M. Jahr 2'!K39</f>
        <v>0</v>
      </c>
      <c r="Z49" s="114">
        <f>'Umsatz-Rent. p.M. Jahr 2'!L39</f>
        <v>0</v>
      </c>
      <c r="AA49" s="114">
        <f>'Umsatz-Rent. p.M. Jahr 2'!M39</f>
        <v>0</v>
      </c>
      <c r="AB49" s="114">
        <f>'Umsatz-Rent. p.M. Jahr 2'!N39</f>
        <v>0</v>
      </c>
      <c r="AC49" s="114">
        <f>'Umsatz-Rent. p.M. Jahr 2'!O39</f>
        <v>0</v>
      </c>
      <c r="AD49" s="58"/>
      <c r="AE49" s="115">
        <f t="shared" si="7"/>
        <v>0</v>
      </c>
      <c r="AF49" s="114">
        <f>'Umsatz-Rent. p.M. Jahr 3'!D39</f>
        <v>0</v>
      </c>
      <c r="AG49" s="114">
        <f>'Umsatz-Rent. p.M. Jahr 3'!E39</f>
        <v>0</v>
      </c>
      <c r="AH49" s="114">
        <f>'Umsatz-Rent. p.M. Jahr 3'!F39</f>
        <v>0</v>
      </c>
      <c r="AI49" s="114">
        <f>'Umsatz-Rent. p.M. Jahr 3'!G39</f>
        <v>0</v>
      </c>
      <c r="AJ49" s="114">
        <f>'Umsatz-Rent. p.M. Jahr 3'!H39</f>
        <v>0</v>
      </c>
      <c r="AK49" s="114">
        <f>'Umsatz-Rent. p.M. Jahr 3'!I39</f>
        <v>0</v>
      </c>
      <c r="AL49" s="114">
        <f>'Umsatz-Rent. p.M. Jahr 3'!J39</f>
        <v>0</v>
      </c>
      <c r="AM49" s="114">
        <f>'Umsatz-Rent. p.M. Jahr 3'!K39</f>
        <v>0</v>
      </c>
      <c r="AN49" s="114">
        <f>'Umsatz-Rent. p.M. Jahr 3'!L39</f>
        <v>0</v>
      </c>
      <c r="AO49" s="114">
        <f>'Umsatz-Rent. p.M. Jahr 3'!M39</f>
        <v>0</v>
      </c>
      <c r="AP49" s="114">
        <f>'Umsatz-Rent. p.M. Jahr 3'!N39</f>
        <v>0</v>
      </c>
      <c r="AQ49" s="114">
        <f>'Umsatz-Rent. p.M. Jahr 3'!O39</f>
        <v>0</v>
      </c>
    </row>
    <row r="50" spans="2:43" s="59" customFormat="1" ht="2.25" customHeight="1" x14ac:dyDescent="0.2">
      <c r="B50" s="345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58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58"/>
      <c r="AE50" s="344"/>
      <c r="AF50" s="344"/>
      <c r="AG50" s="344"/>
      <c r="AH50" s="344"/>
      <c r="AI50" s="344"/>
      <c r="AJ50" s="344"/>
      <c r="AK50" s="344"/>
      <c r="AL50" s="344"/>
      <c r="AM50" s="344"/>
      <c r="AN50" s="344"/>
      <c r="AO50" s="344"/>
      <c r="AP50" s="344"/>
      <c r="AQ50" s="344"/>
    </row>
    <row r="51" spans="2:43" s="59" customFormat="1" ht="11.25" x14ac:dyDescent="0.2">
      <c r="B51" s="342" t="s">
        <v>4</v>
      </c>
      <c r="C51" s="115">
        <f t="shared" ref="C51:C57" si="22">SUM(D51:O51)</f>
        <v>0</v>
      </c>
      <c r="D51" s="114">
        <f>'Umsatz.Rent. p.M. Jahr 1'!D41</f>
        <v>0</v>
      </c>
      <c r="E51" s="114">
        <f>'Umsatz.Rent. p.M. Jahr 1'!E41</f>
        <v>0</v>
      </c>
      <c r="F51" s="114">
        <f>'Umsatz.Rent. p.M. Jahr 1'!F41</f>
        <v>0</v>
      </c>
      <c r="G51" s="114">
        <f>'Umsatz.Rent. p.M. Jahr 1'!G41</f>
        <v>0</v>
      </c>
      <c r="H51" s="114">
        <f>'Umsatz.Rent. p.M. Jahr 1'!H41</f>
        <v>0</v>
      </c>
      <c r="I51" s="114">
        <f>'Umsatz.Rent. p.M. Jahr 1'!I41</f>
        <v>0</v>
      </c>
      <c r="J51" s="114">
        <f>'Umsatz.Rent. p.M. Jahr 1'!J41</f>
        <v>0</v>
      </c>
      <c r="K51" s="114">
        <f>'Umsatz.Rent. p.M. Jahr 1'!K41</f>
        <v>0</v>
      </c>
      <c r="L51" s="114">
        <f>'Umsatz.Rent. p.M. Jahr 1'!L41</f>
        <v>0</v>
      </c>
      <c r="M51" s="114">
        <f>'Umsatz.Rent. p.M. Jahr 1'!M41</f>
        <v>0</v>
      </c>
      <c r="N51" s="114">
        <f>'Umsatz.Rent. p.M. Jahr 1'!N41</f>
        <v>0</v>
      </c>
      <c r="O51" s="114">
        <f>'Umsatz.Rent. p.M. Jahr 1'!O41</f>
        <v>0</v>
      </c>
      <c r="P51" s="58"/>
      <c r="Q51" s="115">
        <f t="shared" si="6"/>
        <v>0</v>
      </c>
      <c r="R51" s="114">
        <f>'Umsatz-Rent. p.M. Jahr 2'!D41</f>
        <v>0</v>
      </c>
      <c r="S51" s="114">
        <f>'Umsatz-Rent. p.M. Jahr 2'!E41</f>
        <v>0</v>
      </c>
      <c r="T51" s="114">
        <f>'Umsatz-Rent. p.M. Jahr 2'!F41</f>
        <v>0</v>
      </c>
      <c r="U51" s="114">
        <f>'Umsatz-Rent. p.M. Jahr 2'!G41</f>
        <v>0</v>
      </c>
      <c r="V51" s="114">
        <f>'Umsatz-Rent. p.M. Jahr 2'!H41</f>
        <v>0</v>
      </c>
      <c r="W51" s="114">
        <f>'Umsatz-Rent. p.M. Jahr 2'!I41</f>
        <v>0</v>
      </c>
      <c r="X51" s="114">
        <f>'Umsatz-Rent. p.M. Jahr 2'!J41</f>
        <v>0</v>
      </c>
      <c r="Y51" s="114">
        <f>'Umsatz-Rent. p.M. Jahr 2'!K41</f>
        <v>0</v>
      </c>
      <c r="Z51" s="114">
        <f>'Umsatz-Rent. p.M. Jahr 2'!L41</f>
        <v>0</v>
      </c>
      <c r="AA51" s="114">
        <f>'Umsatz-Rent. p.M. Jahr 2'!M41</f>
        <v>0</v>
      </c>
      <c r="AB51" s="114">
        <f>'Umsatz-Rent. p.M. Jahr 2'!N41</f>
        <v>0</v>
      </c>
      <c r="AC51" s="114">
        <f>'Umsatz-Rent. p.M. Jahr 2'!O41</f>
        <v>0</v>
      </c>
      <c r="AD51" s="58"/>
      <c r="AE51" s="115">
        <f t="shared" si="7"/>
        <v>0</v>
      </c>
      <c r="AF51" s="114">
        <f>'Umsatz-Rent. p.M. Jahr 3'!D41</f>
        <v>0</v>
      </c>
      <c r="AG51" s="114">
        <f>'Umsatz-Rent. p.M. Jahr 3'!E41</f>
        <v>0</v>
      </c>
      <c r="AH51" s="114">
        <f>'Umsatz-Rent. p.M. Jahr 3'!F41</f>
        <v>0</v>
      </c>
      <c r="AI51" s="114">
        <f>'Umsatz-Rent. p.M. Jahr 3'!G41</f>
        <v>0</v>
      </c>
      <c r="AJ51" s="114">
        <f>'Umsatz-Rent. p.M. Jahr 3'!H41</f>
        <v>0</v>
      </c>
      <c r="AK51" s="114">
        <f>'Umsatz-Rent. p.M. Jahr 3'!I41</f>
        <v>0</v>
      </c>
      <c r="AL51" s="114">
        <f>'Umsatz-Rent. p.M. Jahr 3'!J41</f>
        <v>0</v>
      </c>
      <c r="AM51" s="114">
        <f>'Umsatz-Rent. p.M. Jahr 3'!K41</f>
        <v>0</v>
      </c>
      <c r="AN51" s="114">
        <f>'Umsatz-Rent. p.M. Jahr 3'!L41</f>
        <v>0</v>
      </c>
      <c r="AO51" s="114">
        <f>'Umsatz-Rent. p.M. Jahr 3'!M41</f>
        <v>0</v>
      </c>
      <c r="AP51" s="114">
        <f>'Umsatz-Rent. p.M. Jahr 3'!N41</f>
        <v>0</v>
      </c>
      <c r="AQ51" s="114">
        <f>'Umsatz-Rent. p.M. Jahr 3'!O41</f>
        <v>0</v>
      </c>
    </row>
    <row r="52" spans="2:43" s="59" customFormat="1" ht="11.25" x14ac:dyDescent="0.2">
      <c r="B52" s="342" t="s">
        <v>56</v>
      </c>
      <c r="C52" s="115">
        <f t="shared" si="22"/>
        <v>0</v>
      </c>
      <c r="D52" s="114">
        <f>'Umsatz.Rent. p.M. Jahr 1'!D42</f>
        <v>0</v>
      </c>
      <c r="E52" s="114">
        <f>'Umsatz.Rent. p.M. Jahr 1'!E42</f>
        <v>0</v>
      </c>
      <c r="F52" s="114">
        <f>'Umsatz.Rent. p.M. Jahr 1'!F42</f>
        <v>0</v>
      </c>
      <c r="G52" s="114">
        <f>'Umsatz.Rent. p.M. Jahr 1'!G42</f>
        <v>0</v>
      </c>
      <c r="H52" s="114">
        <f>'Umsatz.Rent. p.M. Jahr 1'!H42</f>
        <v>0</v>
      </c>
      <c r="I52" s="114">
        <f>'Umsatz.Rent. p.M. Jahr 1'!I42</f>
        <v>0</v>
      </c>
      <c r="J52" s="114">
        <f>'Umsatz.Rent. p.M. Jahr 1'!J42</f>
        <v>0</v>
      </c>
      <c r="K52" s="114">
        <f>'Umsatz.Rent. p.M. Jahr 1'!K42</f>
        <v>0</v>
      </c>
      <c r="L52" s="114">
        <f>'Umsatz.Rent. p.M. Jahr 1'!L42</f>
        <v>0</v>
      </c>
      <c r="M52" s="114">
        <f>'Umsatz.Rent. p.M. Jahr 1'!M42</f>
        <v>0</v>
      </c>
      <c r="N52" s="114">
        <f>'Umsatz.Rent. p.M. Jahr 1'!N42</f>
        <v>0</v>
      </c>
      <c r="O52" s="114">
        <f>'Umsatz.Rent. p.M. Jahr 1'!O42</f>
        <v>0</v>
      </c>
      <c r="P52" s="58"/>
      <c r="Q52" s="115">
        <f t="shared" si="6"/>
        <v>0</v>
      </c>
      <c r="R52" s="114">
        <f>'Umsatz-Rent. p.M. Jahr 2'!D42</f>
        <v>0</v>
      </c>
      <c r="S52" s="114">
        <f>'Umsatz-Rent. p.M. Jahr 2'!E42</f>
        <v>0</v>
      </c>
      <c r="T52" s="114">
        <f>'Umsatz-Rent. p.M. Jahr 2'!F42</f>
        <v>0</v>
      </c>
      <c r="U52" s="114">
        <f>'Umsatz-Rent. p.M. Jahr 2'!G42</f>
        <v>0</v>
      </c>
      <c r="V52" s="114">
        <f>'Umsatz-Rent. p.M. Jahr 2'!H42</f>
        <v>0</v>
      </c>
      <c r="W52" s="114">
        <f>'Umsatz-Rent. p.M. Jahr 2'!I42</f>
        <v>0</v>
      </c>
      <c r="X52" s="114">
        <f>'Umsatz-Rent. p.M. Jahr 2'!J42</f>
        <v>0</v>
      </c>
      <c r="Y52" s="114">
        <f>'Umsatz-Rent. p.M. Jahr 2'!K42</f>
        <v>0</v>
      </c>
      <c r="Z52" s="114">
        <f>'Umsatz-Rent. p.M. Jahr 2'!L42</f>
        <v>0</v>
      </c>
      <c r="AA52" s="114">
        <f>'Umsatz-Rent. p.M. Jahr 2'!M42</f>
        <v>0</v>
      </c>
      <c r="AB52" s="114">
        <f>'Umsatz-Rent. p.M. Jahr 2'!N42</f>
        <v>0</v>
      </c>
      <c r="AC52" s="114">
        <f>'Umsatz-Rent. p.M. Jahr 2'!O42</f>
        <v>0</v>
      </c>
      <c r="AD52" s="58"/>
      <c r="AE52" s="115">
        <f t="shared" si="7"/>
        <v>0</v>
      </c>
      <c r="AF52" s="114">
        <f>'Umsatz-Rent. p.M. Jahr 3'!D42</f>
        <v>0</v>
      </c>
      <c r="AG52" s="114">
        <f>'Umsatz-Rent. p.M. Jahr 3'!E42</f>
        <v>0</v>
      </c>
      <c r="AH52" s="114">
        <f>'Umsatz-Rent. p.M. Jahr 3'!F42</f>
        <v>0</v>
      </c>
      <c r="AI52" s="114">
        <f>'Umsatz-Rent. p.M. Jahr 3'!G42</f>
        <v>0</v>
      </c>
      <c r="AJ52" s="114">
        <f>'Umsatz-Rent. p.M. Jahr 3'!H42</f>
        <v>0</v>
      </c>
      <c r="AK52" s="114">
        <f>'Umsatz-Rent. p.M. Jahr 3'!I42</f>
        <v>0</v>
      </c>
      <c r="AL52" s="114">
        <f>'Umsatz-Rent. p.M. Jahr 3'!J42</f>
        <v>0</v>
      </c>
      <c r="AM52" s="114">
        <f>'Umsatz-Rent. p.M. Jahr 3'!K42</f>
        <v>0</v>
      </c>
      <c r="AN52" s="114">
        <f>'Umsatz-Rent. p.M. Jahr 3'!L42</f>
        <v>0</v>
      </c>
      <c r="AO52" s="114">
        <f>'Umsatz-Rent. p.M. Jahr 3'!M42</f>
        <v>0</v>
      </c>
      <c r="AP52" s="114">
        <f>'Umsatz-Rent. p.M. Jahr 3'!N42</f>
        <v>0</v>
      </c>
      <c r="AQ52" s="114">
        <f>'Umsatz-Rent. p.M. Jahr 3'!O42</f>
        <v>0</v>
      </c>
    </row>
    <row r="53" spans="2:43" s="59" customFormat="1" ht="11.25" x14ac:dyDescent="0.2">
      <c r="B53" s="342" t="s">
        <v>183</v>
      </c>
      <c r="C53" s="115">
        <f t="shared" si="22"/>
        <v>0</v>
      </c>
      <c r="D53" s="114">
        <f>'Umsatz.Rent. p.M. Jahr 1'!D43</f>
        <v>0</v>
      </c>
      <c r="E53" s="114">
        <f>'Umsatz.Rent. p.M. Jahr 1'!E43</f>
        <v>0</v>
      </c>
      <c r="F53" s="114">
        <f>'Umsatz.Rent. p.M. Jahr 1'!F43</f>
        <v>0</v>
      </c>
      <c r="G53" s="114">
        <f>'Umsatz.Rent. p.M. Jahr 1'!G43</f>
        <v>0</v>
      </c>
      <c r="H53" s="114">
        <f>'Umsatz.Rent. p.M. Jahr 1'!H43</f>
        <v>0</v>
      </c>
      <c r="I53" s="114">
        <f>'Umsatz.Rent. p.M. Jahr 1'!I43</f>
        <v>0</v>
      </c>
      <c r="J53" s="114">
        <f>'Umsatz.Rent. p.M. Jahr 1'!J43</f>
        <v>0</v>
      </c>
      <c r="K53" s="114">
        <f>'Umsatz.Rent. p.M. Jahr 1'!K43</f>
        <v>0</v>
      </c>
      <c r="L53" s="114">
        <f>'Umsatz.Rent. p.M. Jahr 1'!L43</f>
        <v>0</v>
      </c>
      <c r="M53" s="114">
        <f>'Umsatz.Rent. p.M. Jahr 1'!M43</f>
        <v>0</v>
      </c>
      <c r="N53" s="114">
        <f>'Umsatz.Rent. p.M. Jahr 1'!N43</f>
        <v>0</v>
      </c>
      <c r="O53" s="114">
        <f>'Umsatz.Rent. p.M. Jahr 1'!O43</f>
        <v>0</v>
      </c>
      <c r="P53" s="58"/>
      <c r="Q53" s="115">
        <f t="shared" si="6"/>
        <v>0</v>
      </c>
      <c r="R53" s="114">
        <f>'Umsatz-Rent. p.M. Jahr 2'!D43</f>
        <v>0</v>
      </c>
      <c r="S53" s="114">
        <f>'Umsatz-Rent. p.M. Jahr 2'!E43</f>
        <v>0</v>
      </c>
      <c r="T53" s="114">
        <f>'Umsatz-Rent. p.M. Jahr 2'!F43</f>
        <v>0</v>
      </c>
      <c r="U53" s="114">
        <f>'Umsatz-Rent. p.M. Jahr 2'!G43</f>
        <v>0</v>
      </c>
      <c r="V53" s="114">
        <f>'Umsatz-Rent. p.M. Jahr 2'!H43</f>
        <v>0</v>
      </c>
      <c r="W53" s="114">
        <f>'Umsatz-Rent. p.M. Jahr 2'!I43</f>
        <v>0</v>
      </c>
      <c r="X53" s="114">
        <f>'Umsatz-Rent. p.M. Jahr 2'!J43</f>
        <v>0</v>
      </c>
      <c r="Y53" s="114">
        <f>'Umsatz-Rent. p.M. Jahr 2'!K43</f>
        <v>0</v>
      </c>
      <c r="Z53" s="114">
        <f>'Umsatz-Rent. p.M. Jahr 2'!L43</f>
        <v>0</v>
      </c>
      <c r="AA53" s="114">
        <f>'Umsatz-Rent. p.M. Jahr 2'!M43</f>
        <v>0</v>
      </c>
      <c r="AB53" s="114">
        <f>'Umsatz-Rent. p.M. Jahr 2'!N43</f>
        <v>0</v>
      </c>
      <c r="AC53" s="114">
        <f>'Umsatz-Rent. p.M. Jahr 2'!O43</f>
        <v>0</v>
      </c>
      <c r="AD53" s="58"/>
      <c r="AE53" s="115">
        <f t="shared" si="7"/>
        <v>0</v>
      </c>
      <c r="AF53" s="114">
        <f>'Umsatz-Rent. p.M. Jahr 3'!D43</f>
        <v>0</v>
      </c>
      <c r="AG53" s="114">
        <f>'Umsatz-Rent. p.M. Jahr 3'!E43</f>
        <v>0</v>
      </c>
      <c r="AH53" s="114">
        <f>'Umsatz-Rent. p.M. Jahr 3'!F43</f>
        <v>0</v>
      </c>
      <c r="AI53" s="114">
        <f>'Umsatz-Rent. p.M. Jahr 3'!G43</f>
        <v>0</v>
      </c>
      <c r="AJ53" s="114">
        <f>'Umsatz-Rent. p.M. Jahr 3'!H43</f>
        <v>0</v>
      </c>
      <c r="AK53" s="114">
        <f>'Umsatz-Rent. p.M. Jahr 3'!I43</f>
        <v>0</v>
      </c>
      <c r="AL53" s="114">
        <f>'Umsatz-Rent. p.M. Jahr 3'!J43</f>
        <v>0</v>
      </c>
      <c r="AM53" s="114">
        <f>'Umsatz-Rent. p.M. Jahr 3'!K43</f>
        <v>0</v>
      </c>
      <c r="AN53" s="114">
        <f>'Umsatz-Rent. p.M. Jahr 3'!L43</f>
        <v>0</v>
      </c>
      <c r="AO53" s="114">
        <f>'Umsatz-Rent. p.M. Jahr 3'!M43</f>
        <v>0</v>
      </c>
      <c r="AP53" s="114">
        <f>'Umsatz-Rent. p.M. Jahr 3'!N43</f>
        <v>0</v>
      </c>
      <c r="AQ53" s="114">
        <f>'Umsatz-Rent. p.M. Jahr 3'!O43</f>
        <v>0</v>
      </c>
    </row>
    <row r="54" spans="2:43" s="59" customFormat="1" ht="11.25" x14ac:dyDescent="0.2">
      <c r="B54" s="342" t="s">
        <v>57</v>
      </c>
      <c r="C54" s="115">
        <f t="shared" si="22"/>
        <v>0</v>
      </c>
      <c r="D54" s="114">
        <f>'Umsatz.Rent. p.M. Jahr 1'!D44</f>
        <v>0</v>
      </c>
      <c r="E54" s="114">
        <f>'Umsatz.Rent. p.M. Jahr 1'!E44</f>
        <v>0</v>
      </c>
      <c r="F54" s="114">
        <f>'Umsatz.Rent. p.M. Jahr 1'!F44</f>
        <v>0</v>
      </c>
      <c r="G54" s="114">
        <f>'Umsatz.Rent. p.M. Jahr 1'!G44</f>
        <v>0</v>
      </c>
      <c r="H54" s="114">
        <f>'Umsatz.Rent. p.M. Jahr 1'!H44</f>
        <v>0</v>
      </c>
      <c r="I54" s="114">
        <f>'Umsatz.Rent. p.M. Jahr 1'!I44</f>
        <v>0</v>
      </c>
      <c r="J54" s="114">
        <f>'Umsatz.Rent. p.M. Jahr 1'!J44</f>
        <v>0</v>
      </c>
      <c r="K54" s="114">
        <f>'Umsatz.Rent. p.M. Jahr 1'!K44</f>
        <v>0</v>
      </c>
      <c r="L54" s="114">
        <f>'Umsatz.Rent. p.M. Jahr 1'!L44</f>
        <v>0</v>
      </c>
      <c r="M54" s="114">
        <f>'Umsatz.Rent. p.M. Jahr 1'!M44</f>
        <v>0</v>
      </c>
      <c r="N54" s="114">
        <f>'Umsatz.Rent. p.M. Jahr 1'!N44</f>
        <v>0</v>
      </c>
      <c r="O54" s="114">
        <f>'Umsatz.Rent. p.M. Jahr 1'!O44</f>
        <v>0</v>
      </c>
      <c r="P54" s="58"/>
      <c r="Q54" s="115">
        <f t="shared" si="6"/>
        <v>0</v>
      </c>
      <c r="R54" s="114">
        <f>'Umsatz-Rent. p.M. Jahr 2'!D44</f>
        <v>0</v>
      </c>
      <c r="S54" s="114">
        <f>'Umsatz-Rent. p.M. Jahr 2'!E44</f>
        <v>0</v>
      </c>
      <c r="T54" s="114">
        <f>'Umsatz-Rent. p.M. Jahr 2'!F44</f>
        <v>0</v>
      </c>
      <c r="U54" s="114">
        <f>'Umsatz-Rent. p.M. Jahr 2'!G44</f>
        <v>0</v>
      </c>
      <c r="V54" s="114">
        <f>'Umsatz-Rent. p.M. Jahr 2'!H44</f>
        <v>0</v>
      </c>
      <c r="W54" s="114">
        <f>'Umsatz-Rent. p.M. Jahr 2'!I44</f>
        <v>0</v>
      </c>
      <c r="X54" s="114">
        <f>'Umsatz-Rent. p.M. Jahr 2'!J44</f>
        <v>0</v>
      </c>
      <c r="Y54" s="114">
        <f>'Umsatz-Rent. p.M. Jahr 2'!K44</f>
        <v>0</v>
      </c>
      <c r="Z54" s="114">
        <f>'Umsatz-Rent. p.M. Jahr 2'!L44</f>
        <v>0</v>
      </c>
      <c r="AA54" s="114">
        <f>'Umsatz-Rent. p.M. Jahr 2'!M44</f>
        <v>0</v>
      </c>
      <c r="AB54" s="114">
        <f>'Umsatz-Rent. p.M. Jahr 2'!N44</f>
        <v>0</v>
      </c>
      <c r="AC54" s="114">
        <f>'Umsatz-Rent. p.M. Jahr 2'!O44</f>
        <v>0</v>
      </c>
      <c r="AD54" s="58"/>
      <c r="AE54" s="115">
        <f t="shared" si="7"/>
        <v>0</v>
      </c>
      <c r="AF54" s="114">
        <f>'Umsatz-Rent. p.M. Jahr 3'!D44</f>
        <v>0</v>
      </c>
      <c r="AG54" s="114">
        <f>'Umsatz-Rent. p.M. Jahr 3'!E44</f>
        <v>0</v>
      </c>
      <c r="AH54" s="114">
        <f>'Umsatz-Rent. p.M. Jahr 3'!F44</f>
        <v>0</v>
      </c>
      <c r="AI54" s="114">
        <f>'Umsatz-Rent. p.M. Jahr 3'!G44</f>
        <v>0</v>
      </c>
      <c r="AJ54" s="114">
        <f>'Umsatz-Rent. p.M. Jahr 3'!H44</f>
        <v>0</v>
      </c>
      <c r="AK54" s="114">
        <f>'Umsatz-Rent. p.M. Jahr 3'!I44</f>
        <v>0</v>
      </c>
      <c r="AL54" s="114">
        <f>'Umsatz-Rent. p.M. Jahr 3'!J44</f>
        <v>0</v>
      </c>
      <c r="AM54" s="114">
        <f>'Umsatz-Rent. p.M. Jahr 3'!K44</f>
        <v>0</v>
      </c>
      <c r="AN54" s="114">
        <f>'Umsatz-Rent. p.M. Jahr 3'!L44</f>
        <v>0</v>
      </c>
      <c r="AO54" s="114">
        <f>'Umsatz-Rent. p.M. Jahr 3'!M44</f>
        <v>0</v>
      </c>
      <c r="AP54" s="114">
        <f>'Umsatz-Rent. p.M. Jahr 3'!N44</f>
        <v>0</v>
      </c>
      <c r="AQ54" s="114">
        <f>'Umsatz-Rent. p.M. Jahr 3'!O44</f>
        <v>0</v>
      </c>
    </row>
    <row r="55" spans="2:43" s="346" customFormat="1" ht="11.25" x14ac:dyDescent="0.2">
      <c r="B55" s="342" t="s">
        <v>101</v>
      </c>
      <c r="C55" s="115">
        <f t="shared" si="22"/>
        <v>0</v>
      </c>
      <c r="D55" s="114">
        <f>'Umsatz.Rent. p.M. Jahr 1'!D45</f>
        <v>0</v>
      </c>
      <c r="E55" s="114">
        <f>'Umsatz.Rent. p.M. Jahr 1'!E45</f>
        <v>0</v>
      </c>
      <c r="F55" s="114">
        <f>'Umsatz.Rent. p.M. Jahr 1'!F45</f>
        <v>0</v>
      </c>
      <c r="G55" s="114">
        <f>'Umsatz.Rent. p.M. Jahr 1'!G45</f>
        <v>0</v>
      </c>
      <c r="H55" s="114">
        <f>'Umsatz.Rent. p.M. Jahr 1'!H45</f>
        <v>0</v>
      </c>
      <c r="I55" s="114">
        <f>'Umsatz.Rent. p.M. Jahr 1'!I45</f>
        <v>0</v>
      </c>
      <c r="J55" s="114">
        <f>'Umsatz.Rent. p.M. Jahr 1'!J45</f>
        <v>0</v>
      </c>
      <c r="K55" s="114">
        <f>'Umsatz.Rent. p.M. Jahr 1'!K45</f>
        <v>0</v>
      </c>
      <c r="L55" s="114">
        <f>'Umsatz.Rent. p.M. Jahr 1'!L45</f>
        <v>0</v>
      </c>
      <c r="M55" s="114">
        <f>'Umsatz.Rent. p.M. Jahr 1'!M45</f>
        <v>0</v>
      </c>
      <c r="N55" s="114">
        <f>'Umsatz.Rent. p.M. Jahr 1'!N45</f>
        <v>0</v>
      </c>
      <c r="O55" s="114">
        <f>'Umsatz.Rent. p.M. Jahr 1'!O45</f>
        <v>0</v>
      </c>
      <c r="P55" s="58"/>
      <c r="Q55" s="115">
        <f t="shared" si="6"/>
        <v>0</v>
      </c>
      <c r="R55" s="114">
        <f>'Umsatz-Rent. p.M. Jahr 2'!D45</f>
        <v>0</v>
      </c>
      <c r="S55" s="114">
        <f>'Umsatz-Rent. p.M. Jahr 2'!E45</f>
        <v>0</v>
      </c>
      <c r="T55" s="114">
        <f>'Umsatz-Rent. p.M. Jahr 2'!F45</f>
        <v>0</v>
      </c>
      <c r="U55" s="114">
        <f>'Umsatz-Rent. p.M. Jahr 2'!G45</f>
        <v>0</v>
      </c>
      <c r="V55" s="114">
        <f>'Umsatz-Rent. p.M. Jahr 2'!H45</f>
        <v>0</v>
      </c>
      <c r="W55" s="114">
        <f>'Umsatz-Rent. p.M. Jahr 2'!I45</f>
        <v>0</v>
      </c>
      <c r="X55" s="114">
        <f>'Umsatz-Rent. p.M. Jahr 2'!J45</f>
        <v>0</v>
      </c>
      <c r="Y55" s="114">
        <f>'Umsatz-Rent. p.M. Jahr 2'!K45</f>
        <v>0</v>
      </c>
      <c r="Z55" s="114">
        <f>'Umsatz-Rent. p.M. Jahr 2'!L45</f>
        <v>0</v>
      </c>
      <c r="AA55" s="114">
        <f>'Umsatz-Rent. p.M. Jahr 2'!M45</f>
        <v>0</v>
      </c>
      <c r="AB55" s="114">
        <f>'Umsatz-Rent. p.M. Jahr 2'!N45</f>
        <v>0</v>
      </c>
      <c r="AC55" s="114">
        <f>'Umsatz-Rent. p.M. Jahr 2'!O45</f>
        <v>0</v>
      </c>
      <c r="AD55" s="58"/>
      <c r="AE55" s="115">
        <f t="shared" si="7"/>
        <v>0</v>
      </c>
      <c r="AF55" s="114">
        <f>'Umsatz-Rent. p.M. Jahr 3'!D45</f>
        <v>0</v>
      </c>
      <c r="AG55" s="114">
        <f>'Umsatz-Rent. p.M. Jahr 3'!E45</f>
        <v>0</v>
      </c>
      <c r="AH55" s="114">
        <f>'Umsatz-Rent. p.M. Jahr 3'!F45</f>
        <v>0</v>
      </c>
      <c r="AI55" s="114">
        <f>'Umsatz-Rent. p.M. Jahr 3'!G45</f>
        <v>0</v>
      </c>
      <c r="AJ55" s="114">
        <f>'Umsatz-Rent. p.M. Jahr 3'!H45</f>
        <v>0</v>
      </c>
      <c r="AK55" s="114">
        <f>'Umsatz-Rent. p.M. Jahr 3'!I45</f>
        <v>0</v>
      </c>
      <c r="AL55" s="114">
        <f>'Umsatz-Rent. p.M. Jahr 3'!J45</f>
        <v>0</v>
      </c>
      <c r="AM55" s="114">
        <f>'Umsatz-Rent. p.M. Jahr 3'!K45</f>
        <v>0</v>
      </c>
      <c r="AN55" s="114">
        <f>'Umsatz-Rent. p.M. Jahr 3'!L45</f>
        <v>0</v>
      </c>
      <c r="AO55" s="114">
        <f>'Umsatz-Rent. p.M. Jahr 3'!M45</f>
        <v>0</v>
      </c>
      <c r="AP55" s="114">
        <f>'Umsatz-Rent. p.M. Jahr 3'!N45</f>
        <v>0</v>
      </c>
      <c r="AQ55" s="114">
        <f>'Umsatz-Rent. p.M. Jahr 3'!O45</f>
        <v>0</v>
      </c>
    </row>
    <row r="56" spans="2:43" s="346" customFormat="1" ht="11.25" x14ac:dyDescent="0.2">
      <c r="B56" s="342" t="s">
        <v>186</v>
      </c>
      <c r="C56" s="115">
        <f t="shared" si="22"/>
        <v>0</v>
      </c>
      <c r="D56" s="114">
        <f>'Umsatz.Rent. p.M. Jahr 1'!D46</f>
        <v>0</v>
      </c>
      <c r="E56" s="114">
        <f>'Umsatz.Rent. p.M. Jahr 1'!E46</f>
        <v>0</v>
      </c>
      <c r="F56" s="114">
        <f>'Umsatz.Rent. p.M. Jahr 1'!F46</f>
        <v>0</v>
      </c>
      <c r="G56" s="114">
        <f>'Umsatz.Rent. p.M. Jahr 1'!G46</f>
        <v>0</v>
      </c>
      <c r="H56" s="114">
        <f>'Umsatz.Rent. p.M. Jahr 1'!H46</f>
        <v>0</v>
      </c>
      <c r="I56" s="114">
        <f>'Umsatz.Rent. p.M. Jahr 1'!I46</f>
        <v>0</v>
      </c>
      <c r="J56" s="114">
        <f>'Umsatz.Rent. p.M. Jahr 1'!J46</f>
        <v>0</v>
      </c>
      <c r="K56" s="114">
        <f>'Umsatz.Rent. p.M. Jahr 1'!K46</f>
        <v>0</v>
      </c>
      <c r="L56" s="114">
        <f>'Umsatz.Rent. p.M. Jahr 1'!L46</f>
        <v>0</v>
      </c>
      <c r="M56" s="114">
        <f>'Umsatz.Rent. p.M. Jahr 1'!M46</f>
        <v>0</v>
      </c>
      <c r="N56" s="114">
        <f>'Umsatz.Rent. p.M. Jahr 1'!N46</f>
        <v>0</v>
      </c>
      <c r="O56" s="114">
        <f>'Umsatz.Rent. p.M. Jahr 1'!O46</f>
        <v>0</v>
      </c>
      <c r="P56" s="58"/>
      <c r="Q56" s="115">
        <f t="shared" si="6"/>
        <v>0</v>
      </c>
      <c r="R56" s="114">
        <f>'Umsatz-Rent. p.M. Jahr 2'!D46</f>
        <v>0</v>
      </c>
      <c r="S56" s="114">
        <f>'Umsatz-Rent. p.M. Jahr 2'!E46</f>
        <v>0</v>
      </c>
      <c r="T56" s="114">
        <f>'Umsatz-Rent. p.M. Jahr 2'!F46</f>
        <v>0</v>
      </c>
      <c r="U56" s="114">
        <f>'Umsatz-Rent. p.M. Jahr 2'!G46</f>
        <v>0</v>
      </c>
      <c r="V56" s="114">
        <f>'Umsatz-Rent. p.M. Jahr 2'!H46</f>
        <v>0</v>
      </c>
      <c r="W56" s="114">
        <f>'Umsatz-Rent. p.M. Jahr 2'!I46</f>
        <v>0</v>
      </c>
      <c r="X56" s="114">
        <f>'Umsatz-Rent. p.M. Jahr 2'!J46</f>
        <v>0</v>
      </c>
      <c r="Y56" s="114">
        <f>'Umsatz-Rent. p.M. Jahr 2'!K46</f>
        <v>0</v>
      </c>
      <c r="Z56" s="114">
        <f>'Umsatz-Rent. p.M. Jahr 2'!L46</f>
        <v>0</v>
      </c>
      <c r="AA56" s="114">
        <f>'Umsatz-Rent. p.M. Jahr 2'!M46</f>
        <v>0</v>
      </c>
      <c r="AB56" s="114">
        <f>'Umsatz-Rent. p.M. Jahr 2'!N46</f>
        <v>0</v>
      </c>
      <c r="AC56" s="114">
        <f>'Umsatz-Rent. p.M. Jahr 2'!O46</f>
        <v>0</v>
      </c>
      <c r="AD56" s="58"/>
      <c r="AE56" s="115">
        <f t="shared" si="7"/>
        <v>0</v>
      </c>
      <c r="AF56" s="114">
        <f>'Umsatz-Rent. p.M. Jahr 3'!D46</f>
        <v>0</v>
      </c>
      <c r="AG56" s="114">
        <f>'Umsatz-Rent. p.M. Jahr 3'!E46</f>
        <v>0</v>
      </c>
      <c r="AH56" s="114">
        <f>'Umsatz-Rent. p.M. Jahr 3'!F46</f>
        <v>0</v>
      </c>
      <c r="AI56" s="114">
        <f>'Umsatz-Rent. p.M. Jahr 3'!G46</f>
        <v>0</v>
      </c>
      <c r="AJ56" s="114">
        <f>'Umsatz-Rent. p.M. Jahr 3'!H46</f>
        <v>0</v>
      </c>
      <c r="AK56" s="114">
        <f>'Umsatz-Rent. p.M. Jahr 3'!I46</f>
        <v>0</v>
      </c>
      <c r="AL56" s="114">
        <f>'Umsatz-Rent. p.M. Jahr 3'!J46</f>
        <v>0</v>
      </c>
      <c r="AM56" s="114">
        <f>'Umsatz-Rent. p.M. Jahr 3'!K46</f>
        <v>0</v>
      </c>
      <c r="AN56" s="114">
        <f>'Umsatz-Rent. p.M. Jahr 3'!L46</f>
        <v>0</v>
      </c>
      <c r="AO56" s="114">
        <f>'Umsatz-Rent. p.M. Jahr 3'!M46</f>
        <v>0</v>
      </c>
      <c r="AP56" s="114">
        <f>'Umsatz-Rent. p.M. Jahr 3'!N46</f>
        <v>0</v>
      </c>
      <c r="AQ56" s="114">
        <f>'Umsatz-Rent. p.M. Jahr 3'!O46</f>
        <v>0</v>
      </c>
    </row>
    <row r="57" spans="2:43" s="59" customFormat="1" ht="11.25" x14ac:dyDescent="0.2">
      <c r="B57" s="347" t="s">
        <v>71</v>
      </c>
      <c r="C57" s="115">
        <f t="shared" si="22"/>
        <v>0</v>
      </c>
      <c r="D57" s="114">
        <f>'Umsatz.Rent. p.M. Jahr 1'!D47</f>
        <v>0</v>
      </c>
      <c r="E57" s="114">
        <f>'Umsatz.Rent. p.M. Jahr 1'!E47</f>
        <v>0</v>
      </c>
      <c r="F57" s="114">
        <f>'Umsatz.Rent. p.M. Jahr 1'!F47</f>
        <v>0</v>
      </c>
      <c r="G57" s="114">
        <f>'Umsatz.Rent. p.M. Jahr 1'!G47</f>
        <v>0</v>
      </c>
      <c r="H57" s="114">
        <f>'Umsatz.Rent. p.M. Jahr 1'!H47</f>
        <v>0</v>
      </c>
      <c r="I57" s="114">
        <f>'Umsatz.Rent. p.M. Jahr 1'!I47</f>
        <v>0</v>
      </c>
      <c r="J57" s="114">
        <f>'Umsatz.Rent. p.M. Jahr 1'!J47</f>
        <v>0</v>
      </c>
      <c r="K57" s="114">
        <f>'Umsatz.Rent. p.M. Jahr 1'!K47</f>
        <v>0</v>
      </c>
      <c r="L57" s="114">
        <f>'Umsatz.Rent. p.M. Jahr 1'!L47</f>
        <v>0</v>
      </c>
      <c r="M57" s="114">
        <f>'Umsatz.Rent. p.M. Jahr 1'!M47</f>
        <v>0</v>
      </c>
      <c r="N57" s="114">
        <f>'Umsatz.Rent. p.M. Jahr 1'!N47</f>
        <v>0</v>
      </c>
      <c r="O57" s="114">
        <f>'Umsatz.Rent. p.M. Jahr 1'!O47</f>
        <v>0</v>
      </c>
      <c r="P57" s="58"/>
      <c r="Q57" s="115">
        <f t="shared" si="6"/>
        <v>0</v>
      </c>
      <c r="R57" s="114">
        <f>'Umsatz-Rent. p.M. Jahr 2'!D47</f>
        <v>0</v>
      </c>
      <c r="S57" s="114">
        <f>'Umsatz-Rent. p.M. Jahr 2'!E47</f>
        <v>0</v>
      </c>
      <c r="T57" s="114">
        <f>'Umsatz-Rent. p.M. Jahr 2'!F47</f>
        <v>0</v>
      </c>
      <c r="U57" s="114">
        <f>'Umsatz-Rent. p.M. Jahr 2'!G47</f>
        <v>0</v>
      </c>
      <c r="V57" s="114">
        <f>'Umsatz-Rent. p.M. Jahr 2'!H47</f>
        <v>0</v>
      </c>
      <c r="W57" s="114">
        <f>'Umsatz-Rent. p.M. Jahr 2'!I47</f>
        <v>0</v>
      </c>
      <c r="X57" s="114">
        <f>'Umsatz-Rent. p.M. Jahr 2'!J47</f>
        <v>0</v>
      </c>
      <c r="Y57" s="114">
        <f>'Umsatz-Rent. p.M. Jahr 2'!K47</f>
        <v>0</v>
      </c>
      <c r="Z57" s="114">
        <f>'Umsatz-Rent. p.M. Jahr 2'!L47</f>
        <v>0</v>
      </c>
      <c r="AA57" s="114">
        <f>'Umsatz-Rent. p.M. Jahr 2'!M47</f>
        <v>0</v>
      </c>
      <c r="AB57" s="114">
        <f>'Umsatz-Rent. p.M. Jahr 2'!N47</f>
        <v>0</v>
      </c>
      <c r="AC57" s="114">
        <f>'Umsatz-Rent. p.M. Jahr 2'!O47</f>
        <v>0</v>
      </c>
      <c r="AD57" s="58"/>
      <c r="AE57" s="115">
        <f t="shared" si="7"/>
        <v>0</v>
      </c>
      <c r="AF57" s="114">
        <f>'Umsatz-Rent. p.M. Jahr 3'!D47</f>
        <v>0</v>
      </c>
      <c r="AG57" s="114">
        <f>'Umsatz-Rent. p.M. Jahr 3'!E47</f>
        <v>0</v>
      </c>
      <c r="AH57" s="114">
        <f>'Umsatz-Rent. p.M. Jahr 3'!F47</f>
        <v>0</v>
      </c>
      <c r="AI57" s="114">
        <f>'Umsatz-Rent. p.M. Jahr 3'!G47</f>
        <v>0</v>
      </c>
      <c r="AJ57" s="114">
        <f>'Umsatz-Rent. p.M. Jahr 3'!H47</f>
        <v>0</v>
      </c>
      <c r="AK57" s="114">
        <f>'Umsatz-Rent. p.M. Jahr 3'!I47</f>
        <v>0</v>
      </c>
      <c r="AL57" s="114">
        <f>'Umsatz-Rent. p.M. Jahr 3'!J47</f>
        <v>0</v>
      </c>
      <c r="AM57" s="114">
        <f>'Umsatz-Rent. p.M. Jahr 3'!K47</f>
        <v>0</v>
      </c>
      <c r="AN57" s="114">
        <f>'Umsatz-Rent. p.M. Jahr 3'!L47</f>
        <v>0</v>
      </c>
      <c r="AO57" s="114">
        <f>'Umsatz-Rent. p.M. Jahr 3'!M47</f>
        <v>0</v>
      </c>
      <c r="AP57" s="114">
        <f>'Umsatz-Rent. p.M. Jahr 3'!N47</f>
        <v>0</v>
      </c>
      <c r="AQ57" s="114">
        <f>'Umsatz-Rent. p.M. Jahr 3'!O47</f>
        <v>0</v>
      </c>
    </row>
    <row r="58" spans="2:43" s="335" customFormat="1" ht="3" customHeight="1" x14ac:dyDescent="0.2">
      <c r="C58" s="348"/>
      <c r="D58" s="348"/>
      <c r="E58" s="348"/>
      <c r="F58" s="348"/>
      <c r="G58" s="348"/>
      <c r="H58" s="348"/>
      <c r="I58" s="348"/>
      <c r="J58" s="348"/>
      <c r="K58" s="348"/>
      <c r="L58" s="348"/>
      <c r="M58" s="348"/>
      <c r="N58" s="348"/>
      <c r="O58" s="348"/>
      <c r="P58" s="58"/>
      <c r="Q58" s="348"/>
      <c r="R58" s="348"/>
      <c r="S58" s="348"/>
      <c r="T58" s="348"/>
      <c r="U58" s="348"/>
      <c r="V58" s="348"/>
      <c r="W58" s="348"/>
      <c r="X58" s="348"/>
      <c r="Y58" s="348"/>
      <c r="Z58" s="348"/>
      <c r="AA58" s="348"/>
      <c r="AB58" s="348"/>
      <c r="AC58" s="348"/>
      <c r="AD58" s="58"/>
      <c r="AE58" s="348"/>
      <c r="AF58" s="348"/>
      <c r="AG58" s="348"/>
      <c r="AH58" s="348"/>
      <c r="AI58" s="348"/>
      <c r="AJ58" s="348"/>
      <c r="AK58" s="348"/>
      <c r="AL58" s="348"/>
      <c r="AM58" s="348"/>
      <c r="AN58" s="348"/>
      <c r="AO58" s="348"/>
      <c r="AP58" s="348"/>
      <c r="AQ58" s="348"/>
    </row>
    <row r="59" spans="2:43" s="59" customFormat="1" ht="13.5" customHeight="1" x14ac:dyDescent="0.2">
      <c r="B59" s="349" t="s">
        <v>107</v>
      </c>
      <c r="C59" s="115">
        <f>SUM(D59:O59)</f>
        <v>0</v>
      </c>
      <c r="D59" s="114">
        <v>0</v>
      </c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14">
        <v>0</v>
      </c>
      <c r="L59" s="114">
        <v>0</v>
      </c>
      <c r="M59" s="114">
        <v>0</v>
      </c>
      <c r="N59" s="114">
        <v>0</v>
      </c>
      <c r="O59" s="114">
        <v>0</v>
      </c>
      <c r="P59" s="58"/>
      <c r="Q59" s="115">
        <f>SUM(R59:AC59)</f>
        <v>0</v>
      </c>
      <c r="R59" s="114">
        <v>0</v>
      </c>
      <c r="S59" s="114">
        <v>0</v>
      </c>
      <c r="T59" s="114">
        <v>0</v>
      </c>
      <c r="U59" s="114">
        <v>0</v>
      </c>
      <c r="V59" s="114">
        <v>0</v>
      </c>
      <c r="W59" s="114">
        <v>0</v>
      </c>
      <c r="X59" s="114">
        <v>0</v>
      </c>
      <c r="Y59" s="114">
        <v>0</v>
      </c>
      <c r="Z59" s="114">
        <v>0</v>
      </c>
      <c r="AA59" s="114">
        <v>0</v>
      </c>
      <c r="AB59" s="114">
        <v>0</v>
      </c>
      <c r="AC59" s="114">
        <v>0</v>
      </c>
      <c r="AD59" s="58"/>
      <c r="AE59" s="115">
        <f>SUM(AF59:AQ59)</f>
        <v>0</v>
      </c>
      <c r="AF59" s="114">
        <v>0</v>
      </c>
      <c r="AG59" s="114">
        <v>0</v>
      </c>
      <c r="AH59" s="114">
        <v>0</v>
      </c>
      <c r="AI59" s="114">
        <v>0</v>
      </c>
      <c r="AJ59" s="114">
        <v>0</v>
      </c>
      <c r="AK59" s="114">
        <v>0</v>
      </c>
      <c r="AL59" s="114">
        <v>0</v>
      </c>
      <c r="AM59" s="114">
        <v>0</v>
      </c>
      <c r="AN59" s="114">
        <v>0</v>
      </c>
      <c r="AO59" s="114">
        <v>0</v>
      </c>
      <c r="AP59" s="114">
        <v>0</v>
      </c>
      <c r="AQ59" s="114">
        <v>0</v>
      </c>
    </row>
    <row r="60" spans="2:43" s="335" customFormat="1" ht="2.25" customHeight="1" x14ac:dyDescent="0.2"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58"/>
      <c r="Q60" s="348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58"/>
      <c r="AE60" s="348"/>
      <c r="AF60" s="348"/>
      <c r="AG60" s="348"/>
      <c r="AH60" s="348"/>
      <c r="AI60" s="348"/>
      <c r="AJ60" s="348"/>
      <c r="AK60" s="348"/>
      <c r="AL60" s="348"/>
      <c r="AM60" s="348"/>
      <c r="AN60" s="348"/>
      <c r="AO60" s="348"/>
      <c r="AP60" s="348"/>
      <c r="AQ60" s="348"/>
    </row>
    <row r="61" spans="2:43" s="59" customFormat="1" ht="11.25" x14ac:dyDescent="0.2">
      <c r="B61" s="116" t="s">
        <v>30</v>
      </c>
      <c r="C61" s="117">
        <f>SUM(D62:O63)</f>
        <v>0</v>
      </c>
      <c r="D61" s="117">
        <f>SUM(D62:D63)</f>
        <v>0</v>
      </c>
      <c r="E61" s="117">
        <f t="shared" ref="E61:O61" si="23">SUM(E62:E63)</f>
        <v>0</v>
      </c>
      <c r="F61" s="117">
        <f t="shared" si="23"/>
        <v>0</v>
      </c>
      <c r="G61" s="117">
        <f t="shared" si="23"/>
        <v>0</v>
      </c>
      <c r="H61" s="117">
        <f t="shared" si="23"/>
        <v>0</v>
      </c>
      <c r="I61" s="117">
        <f t="shared" si="23"/>
        <v>0</v>
      </c>
      <c r="J61" s="117">
        <f t="shared" si="23"/>
        <v>0</v>
      </c>
      <c r="K61" s="117">
        <f t="shared" si="23"/>
        <v>0</v>
      </c>
      <c r="L61" s="117">
        <f t="shared" si="23"/>
        <v>0</v>
      </c>
      <c r="M61" s="117">
        <f t="shared" si="23"/>
        <v>0</v>
      </c>
      <c r="N61" s="117">
        <f t="shared" si="23"/>
        <v>0</v>
      </c>
      <c r="O61" s="117">
        <f t="shared" si="23"/>
        <v>0</v>
      </c>
      <c r="P61" s="56"/>
      <c r="Q61" s="117">
        <f>SUM(R62:AC63)</f>
        <v>0</v>
      </c>
      <c r="R61" s="117">
        <f t="shared" ref="R61:AC61" si="24">SUM(R62:R63)</f>
        <v>0</v>
      </c>
      <c r="S61" s="117">
        <f t="shared" si="24"/>
        <v>0</v>
      </c>
      <c r="T61" s="117">
        <f t="shared" si="24"/>
        <v>0</v>
      </c>
      <c r="U61" s="117">
        <f t="shared" si="24"/>
        <v>0</v>
      </c>
      <c r="V61" s="117">
        <f t="shared" si="24"/>
        <v>0</v>
      </c>
      <c r="W61" s="117">
        <f t="shared" si="24"/>
        <v>0</v>
      </c>
      <c r="X61" s="117">
        <f t="shared" si="24"/>
        <v>0</v>
      </c>
      <c r="Y61" s="117">
        <f t="shared" si="24"/>
        <v>0</v>
      </c>
      <c r="Z61" s="117">
        <f t="shared" si="24"/>
        <v>0</v>
      </c>
      <c r="AA61" s="117">
        <f t="shared" si="24"/>
        <v>0</v>
      </c>
      <c r="AB61" s="117">
        <f t="shared" si="24"/>
        <v>0</v>
      </c>
      <c r="AC61" s="117">
        <f t="shared" si="24"/>
        <v>0</v>
      </c>
      <c r="AD61" s="58"/>
      <c r="AE61" s="117">
        <f>SUM(AF62:AQ63)</f>
        <v>0</v>
      </c>
      <c r="AF61" s="117">
        <f t="shared" ref="AF61:AQ61" si="25">SUM(AF62:AF63)</f>
        <v>0</v>
      </c>
      <c r="AG61" s="117">
        <f t="shared" si="25"/>
        <v>0</v>
      </c>
      <c r="AH61" s="117">
        <f t="shared" si="25"/>
        <v>0</v>
      </c>
      <c r="AI61" s="117">
        <f t="shared" si="25"/>
        <v>0</v>
      </c>
      <c r="AJ61" s="117">
        <f t="shared" si="25"/>
        <v>0</v>
      </c>
      <c r="AK61" s="117">
        <f t="shared" si="25"/>
        <v>0</v>
      </c>
      <c r="AL61" s="117">
        <f t="shared" si="25"/>
        <v>0</v>
      </c>
      <c r="AM61" s="117">
        <f t="shared" si="25"/>
        <v>0</v>
      </c>
      <c r="AN61" s="117">
        <f t="shared" si="25"/>
        <v>0</v>
      </c>
      <c r="AO61" s="117">
        <f t="shared" si="25"/>
        <v>0</v>
      </c>
      <c r="AP61" s="117">
        <f t="shared" si="25"/>
        <v>0</v>
      </c>
      <c r="AQ61" s="117">
        <f t="shared" si="25"/>
        <v>0</v>
      </c>
    </row>
    <row r="62" spans="2:43" s="59" customFormat="1" ht="21" x14ac:dyDescent="0.2">
      <c r="B62" s="119" t="s">
        <v>113</v>
      </c>
      <c r="C62" s="115">
        <f>SUM(D62:O62)</f>
        <v>0</v>
      </c>
      <c r="D62" s="115">
        <v>0</v>
      </c>
      <c r="E62" s="115">
        <f t="shared" ref="E62:O62" si="26">D12-D59</f>
        <v>0</v>
      </c>
      <c r="F62" s="115">
        <f t="shared" si="26"/>
        <v>0</v>
      </c>
      <c r="G62" s="115">
        <f t="shared" si="26"/>
        <v>0</v>
      </c>
      <c r="H62" s="115">
        <f t="shared" si="26"/>
        <v>0</v>
      </c>
      <c r="I62" s="115">
        <f t="shared" si="26"/>
        <v>0</v>
      </c>
      <c r="J62" s="115">
        <f t="shared" si="26"/>
        <v>0</v>
      </c>
      <c r="K62" s="115">
        <f t="shared" si="26"/>
        <v>0</v>
      </c>
      <c r="L62" s="115">
        <f t="shared" si="26"/>
        <v>0</v>
      </c>
      <c r="M62" s="115">
        <f t="shared" si="26"/>
        <v>0</v>
      </c>
      <c r="N62" s="115">
        <f t="shared" si="26"/>
        <v>0</v>
      </c>
      <c r="O62" s="115">
        <f t="shared" si="26"/>
        <v>0</v>
      </c>
      <c r="P62" s="58"/>
      <c r="Q62" s="115">
        <f>SUM(R62:AC62)</f>
        <v>0</v>
      </c>
      <c r="R62" s="115">
        <f>O12-O59</f>
        <v>0</v>
      </c>
      <c r="S62" s="115">
        <f t="shared" ref="S62:AC62" si="27">R12-R59</f>
        <v>0</v>
      </c>
      <c r="T62" s="115">
        <f t="shared" si="27"/>
        <v>0</v>
      </c>
      <c r="U62" s="115">
        <f t="shared" si="27"/>
        <v>0</v>
      </c>
      <c r="V62" s="115">
        <f t="shared" si="27"/>
        <v>0</v>
      </c>
      <c r="W62" s="115">
        <f t="shared" si="27"/>
        <v>0</v>
      </c>
      <c r="X62" s="115">
        <f t="shared" si="27"/>
        <v>0</v>
      </c>
      <c r="Y62" s="115">
        <f t="shared" si="27"/>
        <v>0</v>
      </c>
      <c r="Z62" s="115">
        <f t="shared" si="27"/>
        <v>0</v>
      </c>
      <c r="AA62" s="115">
        <f t="shared" si="27"/>
        <v>0</v>
      </c>
      <c r="AB62" s="115">
        <f t="shared" si="27"/>
        <v>0</v>
      </c>
      <c r="AC62" s="115">
        <f t="shared" si="27"/>
        <v>0</v>
      </c>
      <c r="AD62" s="58"/>
      <c r="AE62" s="115">
        <f>SUM(AF62:AQ62)</f>
        <v>0</v>
      </c>
      <c r="AF62" s="115">
        <f>AC12-AC59</f>
        <v>0</v>
      </c>
      <c r="AG62" s="115">
        <f t="shared" ref="AG62:AQ62" si="28">AF12-AF59</f>
        <v>0</v>
      </c>
      <c r="AH62" s="115">
        <f t="shared" si="28"/>
        <v>0</v>
      </c>
      <c r="AI62" s="115">
        <f t="shared" si="28"/>
        <v>0</v>
      </c>
      <c r="AJ62" s="115">
        <f t="shared" si="28"/>
        <v>0</v>
      </c>
      <c r="AK62" s="115">
        <f t="shared" si="28"/>
        <v>0</v>
      </c>
      <c r="AL62" s="115">
        <f t="shared" si="28"/>
        <v>0</v>
      </c>
      <c r="AM62" s="115">
        <f t="shared" si="28"/>
        <v>0</v>
      </c>
      <c r="AN62" s="115">
        <f t="shared" si="28"/>
        <v>0</v>
      </c>
      <c r="AO62" s="115">
        <f t="shared" si="28"/>
        <v>0</v>
      </c>
      <c r="AP62" s="115">
        <f t="shared" si="28"/>
        <v>0</v>
      </c>
      <c r="AQ62" s="115">
        <f t="shared" si="28"/>
        <v>0</v>
      </c>
    </row>
    <row r="63" spans="2:43" s="59" customFormat="1" ht="11.25" x14ac:dyDescent="0.2">
      <c r="B63" s="342" t="s">
        <v>96</v>
      </c>
      <c r="C63" s="350">
        <f t="shared" ref="C63:C68" si="29">SUM(D63:O63)</f>
        <v>0</v>
      </c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58"/>
      <c r="Q63" s="350">
        <f t="shared" si="6"/>
        <v>0</v>
      </c>
      <c r="R63" s="114">
        <v>0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  <c r="AC63" s="114">
        <v>0</v>
      </c>
      <c r="AD63" s="58"/>
      <c r="AE63" s="350">
        <f t="shared" si="7"/>
        <v>0</v>
      </c>
      <c r="AF63" s="114">
        <v>0</v>
      </c>
      <c r="AG63" s="114">
        <v>0</v>
      </c>
      <c r="AH63" s="114">
        <v>0</v>
      </c>
      <c r="AI63" s="114">
        <v>0</v>
      </c>
      <c r="AJ63" s="114">
        <v>0</v>
      </c>
      <c r="AK63" s="114">
        <v>0</v>
      </c>
      <c r="AL63" s="114">
        <v>0</v>
      </c>
      <c r="AM63" s="114">
        <v>0</v>
      </c>
      <c r="AN63" s="114">
        <v>0</v>
      </c>
      <c r="AO63" s="114">
        <v>0</v>
      </c>
      <c r="AP63" s="114">
        <v>0</v>
      </c>
      <c r="AQ63" s="114">
        <v>0</v>
      </c>
    </row>
    <row r="64" spans="2:43" s="335" customFormat="1" ht="3.75" customHeight="1" x14ac:dyDescent="0.2">
      <c r="B64" s="351"/>
      <c r="C64" s="352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8"/>
      <c r="O64" s="348"/>
      <c r="P64" s="58"/>
      <c r="Q64" s="352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58"/>
      <c r="AE64" s="352"/>
      <c r="AF64" s="348"/>
      <c r="AG64" s="348"/>
      <c r="AH64" s="348"/>
      <c r="AI64" s="348"/>
      <c r="AJ64" s="348"/>
      <c r="AK64" s="348"/>
      <c r="AL64" s="348"/>
      <c r="AM64" s="348"/>
      <c r="AN64" s="348"/>
      <c r="AO64" s="348"/>
      <c r="AP64" s="348"/>
      <c r="AQ64" s="348"/>
    </row>
    <row r="65" spans="2:43" s="59" customFormat="1" ht="32.25" x14ac:dyDescent="0.2">
      <c r="B65" s="353" t="s">
        <v>108</v>
      </c>
      <c r="C65" s="115">
        <f t="shared" si="29"/>
        <v>0</v>
      </c>
      <c r="D65" s="115">
        <f>'Umsatz.Rent. p.M. Jahr 1'!D52</f>
        <v>0</v>
      </c>
      <c r="E65" s="115">
        <f>'Umsatz.Rent. p.M. Jahr 1'!E52</f>
        <v>0</v>
      </c>
      <c r="F65" s="115">
        <f>'Umsatz.Rent. p.M. Jahr 1'!F52</f>
        <v>0</v>
      </c>
      <c r="G65" s="115">
        <f>'Umsatz.Rent. p.M. Jahr 1'!G52</f>
        <v>0</v>
      </c>
      <c r="H65" s="115">
        <f>'Umsatz.Rent. p.M. Jahr 1'!H52</f>
        <v>0</v>
      </c>
      <c r="I65" s="115">
        <f>'Umsatz.Rent. p.M. Jahr 1'!I52</f>
        <v>0</v>
      </c>
      <c r="J65" s="115">
        <f>'Umsatz.Rent. p.M. Jahr 1'!J52</f>
        <v>0</v>
      </c>
      <c r="K65" s="115">
        <f>'Umsatz.Rent. p.M. Jahr 1'!K52</f>
        <v>0</v>
      </c>
      <c r="L65" s="115">
        <f>'Umsatz.Rent. p.M. Jahr 1'!L52</f>
        <v>0</v>
      </c>
      <c r="M65" s="115">
        <f>'Umsatz.Rent. p.M. Jahr 1'!M52</f>
        <v>0</v>
      </c>
      <c r="N65" s="115">
        <f>'Umsatz.Rent. p.M. Jahr 1'!N52</f>
        <v>0</v>
      </c>
      <c r="O65" s="115">
        <f>'Umsatz.Rent. p.M. Jahr 1'!O52</f>
        <v>0</v>
      </c>
      <c r="P65" s="58"/>
      <c r="Q65" s="115">
        <f>SUM(R65:AC65)</f>
        <v>0</v>
      </c>
      <c r="R65" s="115">
        <f>'Umsatz-Rent. p.M. Jahr 2'!D52</f>
        <v>0</v>
      </c>
      <c r="S65" s="115">
        <f>'Umsatz-Rent. p.M. Jahr 2'!E52</f>
        <v>0</v>
      </c>
      <c r="T65" s="115">
        <f>'Umsatz-Rent. p.M. Jahr 2'!F52</f>
        <v>0</v>
      </c>
      <c r="U65" s="115">
        <f>'Umsatz-Rent. p.M. Jahr 2'!G52</f>
        <v>0</v>
      </c>
      <c r="V65" s="115">
        <f>'Umsatz-Rent. p.M. Jahr 2'!H52</f>
        <v>0</v>
      </c>
      <c r="W65" s="115">
        <f>'Umsatz-Rent. p.M. Jahr 2'!I52</f>
        <v>0</v>
      </c>
      <c r="X65" s="115">
        <f>'Umsatz-Rent. p.M. Jahr 2'!J52</f>
        <v>0</v>
      </c>
      <c r="Y65" s="115">
        <f>'Umsatz-Rent. p.M. Jahr 2'!K52</f>
        <v>0</v>
      </c>
      <c r="Z65" s="115">
        <f>'Umsatz-Rent. p.M. Jahr 2'!L52</f>
        <v>0</v>
      </c>
      <c r="AA65" s="115">
        <f>'Umsatz-Rent. p.M. Jahr 2'!M52</f>
        <v>0</v>
      </c>
      <c r="AB65" s="115">
        <f>'Umsatz-Rent. p.M. Jahr 2'!N52</f>
        <v>0</v>
      </c>
      <c r="AC65" s="115">
        <f>'Umsatz-Rent. p.M. Jahr 2'!O52</f>
        <v>0</v>
      </c>
      <c r="AD65" s="58"/>
      <c r="AE65" s="115">
        <f>SUM(AF65:AQ65)</f>
        <v>0</v>
      </c>
      <c r="AF65" s="115">
        <f>'Umsatz-Rent. p.M. Jahr 3'!D52</f>
        <v>0</v>
      </c>
      <c r="AG65" s="115">
        <f>'Umsatz-Rent. p.M. Jahr 3'!E52</f>
        <v>0</v>
      </c>
      <c r="AH65" s="115">
        <f>'Umsatz-Rent. p.M. Jahr 3'!F52</f>
        <v>0</v>
      </c>
      <c r="AI65" s="115">
        <f>'Umsatz-Rent. p.M. Jahr 3'!G52</f>
        <v>0</v>
      </c>
      <c r="AJ65" s="115">
        <f>'Umsatz-Rent. p.M. Jahr 3'!H52</f>
        <v>0</v>
      </c>
      <c r="AK65" s="115">
        <f>'Umsatz-Rent. p.M. Jahr 3'!I52</f>
        <v>0</v>
      </c>
      <c r="AL65" s="115">
        <f>'Umsatz-Rent. p.M. Jahr 3'!J52</f>
        <v>0</v>
      </c>
      <c r="AM65" s="115">
        <f>'Umsatz-Rent. p.M. Jahr 3'!K52</f>
        <v>0</v>
      </c>
      <c r="AN65" s="115">
        <f>'Umsatz-Rent. p.M. Jahr 3'!L52</f>
        <v>0</v>
      </c>
      <c r="AO65" s="115">
        <f>'Umsatz-Rent. p.M. Jahr 3'!M52</f>
        <v>0</v>
      </c>
      <c r="AP65" s="115">
        <f>'Umsatz-Rent. p.M. Jahr 3'!N52</f>
        <v>0</v>
      </c>
      <c r="AQ65" s="115">
        <f>'Umsatz-Rent. p.M. Jahr 3'!O52</f>
        <v>0</v>
      </c>
    </row>
    <row r="66" spans="2:43" s="335" customFormat="1" ht="2.25" customHeight="1" x14ac:dyDescent="0.2">
      <c r="B66" s="354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5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58"/>
      <c r="AE66" s="348"/>
      <c r="AF66" s="348"/>
      <c r="AG66" s="348"/>
      <c r="AH66" s="348"/>
      <c r="AI66" s="348"/>
      <c r="AJ66" s="348"/>
      <c r="AK66" s="348"/>
      <c r="AL66" s="348"/>
      <c r="AM66" s="348"/>
      <c r="AN66" s="348"/>
      <c r="AO66" s="348"/>
      <c r="AP66" s="348"/>
      <c r="AQ66" s="348"/>
    </row>
    <row r="67" spans="2:43" s="356" customFormat="1" ht="13.5" customHeight="1" x14ac:dyDescent="0.2">
      <c r="B67" s="355" t="s">
        <v>31</v>
      </c>
      <c r="C67" s="109">
        <v>0</v>
      </c>
      <c r="D67" s="109">
        <f>SUM(D15:D28,D30,D34,D41,D46,D51:D57,D61,D65)</f>
        <v>0</v>
      </c>
      <c r="E67" s="109">
        <f>SUM(E15:E28,E30,E34,E41,E46,E51:E57,E61,E65)</f>
        <v>0</v>
      </c>
      <c r="F67" s="109">
        <f t="shared" ref="F67:O67" si="30">SUM(F15:F28,F30,F34,F41,F46,F51:F57,F61,F65)</f>
        <v>0</v>
      </c>
      <c r="G67" s="109">
        <f>SUM(G15:G28,G30,G34,G41,G46,G51:G57,G61,G65)</f>
        <v>0</v>
      </c>
      <c r="H67" s="109">
        <f t="shared" si="30"/>
        <v>0</v>
      </c>
      <c r="I67" s="109">
        <f t="shared" si="30"/>
        <v>0</v>
      </c>
      <c r="J67" s="109">
        <f t="shared" si="30"/>
        <v>0</v>
      </c>
      <c r="K67" s="109">
        <f t="shared" si="30"/>
        <v>0</v>
      </c>
      <c r="L67" s="109">
        <f t="shared" si="30"/>
        <v>0</v>
      </c>
      <c r="M67" s="109">
        <f t="shared" si="30"/>
        <v>0</v>
      </c>
      <c r="N67" s="109">
        <f t="shared" si="30"/>
        <v>0</v>
      </c>
      <c r="O67" s="109">
        <f t="shared" si="30"/>
        <v>0</v>
      </c>
      <c r="P67" s="48"/>
      <c r="Q67" s="109">
        <f>SUM(R67:AC67)</f>
        <v>0</v>
      </c>
      <c r="R67" s="109">
        <f t="shared" ref="R67:AC67" si="31">SUM(R15:R28,R30,R34,R41,R46,R51:R57,R61,R65)</f>
        <v>0</v>
      </c>
      <c r="S67" s="109">
        <f t="shared" si="31"/>
        <v>0</v>
      </c>
      <c r="T67" s="109">
        <f t="shared" si="31"/>
        <v>0</v>
      </c>
      <c r="U67" s="109">
        <f t="shared" si="31"/>
        <v>0</v>
      </c>
      <c r="V67" s="109">
        <f t="shared" si="31"/>
        <v>0</v>
      </c>
      <c r="W67" s="109">
        <f t="shared" si="31"/>
        <v>0</v>
      </c>
      <c r="X67" s="109">
        <f t="shared" si="31"/>
        <v>0</v>
      </c>
      <c r="Y67" s="109">
        <f t="shared" si="31"/>
        <v>0</v>
      </c>
      <c r="Z67" s="109">
        <f t="shared" si="31"/>
        <v>0</v>
      </c>
      <c r="AA67" s="109">
        <f t="shared" si="31"/>
        <v>0</v>
      </c>
      <c r="AB67" s="109">
        <f t="shared" si="31"/>
        <v>0</v>
      </c>
      <c r="AC67" s="109">
        <f t="shared" si="31"/>
        <v>0</v>
      </c>
      <c r="AD67" s="49"/>
      <c r="AE67" s="109">
        <f>SUM(AF67:AQ67)</f>
        <v>0</v>
      </c>
      <c r="AF67" s="109">
        <f>SUM(AF15:AF28,AF30,AF34,AF41,AF46,AF51:AF57,AF61,AF65)</f>
        <v>0</v>
      </c>
      <c r="AG67" s="109">
        <f t="shared" ref="AG67:AQ67" si="32">SUM(AG15:AG28,AG30,AG34,AG41,AG46,AG51:AG57,AG61,AG65)</f>
        <v>0</v>
      </c>
      <c r="AH67" s="109">
        <f t="shared" si="32"/>
        <v>0</v>
      </c>
      <c r="AI67" s="109">
        <f t="shared" si="32"/>
        <v>0</v>
      </c>
      <c r="AJ67" s="109">
        <f t="shared" si="32"/>
        <v>0</v>
      </c>
      <c r="AK67" s="109">
        <f t="shared" si="32"/>
        <v>0</v>
      </c>
      <c r="AL67" s="109">
        <f t="shared" si="32"/>
        <v>0</v>
      </c>
      <c r="AM67" s="109">
        <f t="shared" si="32"/>
        <v>0</v>
      </c>
      <c r="AN67" s="109">
        <f t="shared" si="32"/>
        <v>0</v>
      </c>
      <c r="AO67" s="109">
        <f t="shared" si="32"/>
        <v>0</v>
      </c>
      <c r="AP67" s="109">
        <f t="shared" si="32"/>
        <v>0</v>
      </c>
      <c r="AQ67" s="109">
        <f t="shared" si="32"/>
        <v>0</v>
      </c>
    </row>
    <row r="68" spans="2:43" s="356" customFormat="1" ht="14.25" customHeight="1" x14ac:dyDescent="0.2">
      <c r="B68" s="357" t="s">
        <v>86</v>
      </c>
      <c r="C68" s="107">
        <f t="shared" si="29"/>
        <v>0</v>
      </c>
      <c r="D68" s="107">
        <f t="shared" ref="D68:O68" si="33">D10-D67</f>
        <v>0</v>
      </c>
      <c r="E68" s="107">
        <f t="shared" si="33"/>
        <v>0</v>
      </c>
      <c r="F68" s="107">
        <f t="shared" si="33"/>
        <v>0</v>
      </c>
      <c r="G68" s="107">
        <f t="shared" si="33"/>
        <v>0</v>
      </c>
      <c r="H68" s="107">
        <f t="shared" si="33"/>
        <v>0</v>
      </c>
      <c r="I68" s="107">
        <f t="shared" si="33"/>
        <v>0</v>
      </c>
      <c r="J68" s="107">
        <f t="shared" si="33"/>
        <v>0</v>
      </c>
      <c r="K68" s="107">
        <f t="shared" si="33"/>
        <v>0</v>
      </c>
      <c r="L68" s="107">
        <f t="shared" si="33"/>
        <v>0</v>
      </c>
      <c r="M68" s="107">
        <f t="shared" si="33"/>
        <v>0</v>
      </c>
      <c r="N68" s="107">
        <f t="shared" si="33"/>
        <v>0</v>
      </c>
      <c r="O68" s="107">
        <f t="shared" si="33"/>
        <v>0</v>
      </c>
      <c r="P68" s="48"/>
      <c r="Q68" s="107">
        <f>SUM(R68:AC68)</f>
        <v>0</v>
      </c>
      <c r="R68" s="107">
        <f t="shared" ref="R68:AC68" si="34">R10-R67</f>
        <v>0</v>
      </c>
      <c r="S68" s="107">
        <f t="shared" si="34"/>
        <v>0</v>
      </c>
      <c r="T68" s="107">
        <f t="shared" si="34"/>
        <v>0</v>
      </c>
      <c r="U68" s="107">
        <f t="shared" si="34"/>
        <v>0</v>
      </c>
      <c r="V68" s="107">
        <f t="shared" si="34"/>
        <v>0</v>
      </c>
      <c r="W68" s="107">
        <f t="shared" si="34"/>
        <v>0</v>
      </c>
      <c r="X68" s="107">
        <f t="shared" si="34"/>
        <v>0</v>
      </c>
      <c r="Y68" s="107">
        <f t="shared" si="34"/>
        <v>0</v>
      </c>
      <c r="Z68" s="107">
        <f t="shared" si="34"/>
        <v>0</v>
      </c>
      <c r="AA68" s="107">
        <f t="shared" si="34"/>
        <v>0</v>
      </c>
      <c r="AB68" s="107">
        <f t="shared" si="34"/>
        <v>0</v>
      </c>
      <c r="AC68" s="107">
        <f t="shared" si="34"/>
        <v>0</v>
      </c>
      <c r="AD68" s="49"/>
      <c r="AE68" s="107">
        <f>SUM(AF68:AQ68)</f>
        <v>0</v>
      </c>
      <c r="AF68" s="107">
        <f t="shared" ref="AF68:AQ68" si="35">AF10-AF67</f>
        <v>0</v>
      </c>
      <c r="AG68" s="107">
        <f t="shared" si="35"/>
        <v>0</v>
      </c>
      <c r="AH68" s="107">
        <f t="shared" si="35"/>
        <v>0</v>
      </c>
      <c r="AI68" s="107">
        <f t="shared" si="35"/>
        <v>0</v>
      </c>
      <c r="AJ68" s="107">
        <f t="shared" si="35"/>
        <v>0</v>
      </c>
      <c r="AK68" s="107">
        <f t="shared" si="35"/>
        <v>0</v>
      </c>
      <c r="AL68" s="107">
        <f t="shared" si="35"/>
        <v>0</v>
      </c>
      <c r="AM68" s="107">
        <f t="shared" si="35"/>
        <v>0</v>
      </c>
      <c r="AN68" s="107">
        <f t="shared" si="35"/>
        <v>0</v>
      </c>
      <c r="AO68" s="107">
        <f t="shared" si="35"/>
        <v>0</v>
      </c>
      <c r="AP68" s="107">
        <f t="shared" si="35"/>
        <v>0</v>
      </c>
      <c r="AQ68" s="107">
        <f t="shared" si="35"/>
        <v>0</v>
      </c>
    </row>
    <row r="69" spans="2:43" s="359" customFormat="1" ht="4.5" customHeight="1" x14ac:dyDescent="0.2">
      <c r="B69" s="358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67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68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</row>
    <row r="70" spans="2:43" ht="12" customHeight="1" x14ac:dyDescent="0.2">
      <c r="B70" s="358" t="s">
        <v>102</v>
      </c>
      <c r="C70" s="360"/>
      <c r="D70" s="361"/>
      <c r="E70" s="361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26"/>
      <c r="Q70" s="360"/>
      <c r="R70" s="361"/>
      <c r="S70" s="361"/>
      <c r="T70" s="361"/>
      <c r="U70" s="361"/>
      <c r="V70" s="361"/>
      <c r="W70" s="361"/>
      <c r="X70" s="361"/>
      <c r="Y70" s="361"/>
      <c r="Z70" s="361"/>
      <c r="AA70" s="361"/>
      <c r="AB70" s="361"/>
      <c r="AC70" s="361"/>
      <c r="AD70" s="326"/>
      <c r="AE70" s="360"/>
      <c r="AF70" s="361"/>
      <c r="AG70" s="361"/>
      <c r="AH70" s="361"/>
      <c r="AI70" s="361"/>
      <c r="AJ70" s="361"/>
      <c r="AK70" s="361"/>
      <c r="AL70" s="361"/>
      <c r="AM70" s="361"/>
      <c r="AN70" s="361"/>
      <c r="AO70" s="361"/>
      <c r="AP70" s="361"/>
      <c r="AQ70" s="361"/>
    </row>
    <row r="71" spans="2:43" ht="14.25" customHeight="1" x14ac:dyDescent="0.2">
      <c r="B71" s="362" t="s">
        <v>25</v>
      </c>
      <c r="C71" s="363">
        <f>SUM(D71:O71)</f>
        <v>0</v>
      </c>
      <c r="D71" s="122">
        <v>0</v>
      </c>
      <c r="E71" s="122">
        <v>0</v>
      </c>
      <c r="F71" s="122">
        <v>0</v>
      </c>
      <c r="G71" s="122">
        <v>0</v>
      </c>
      <c r="H71" s="122">
        <v>0</v>
      </c>
      <c r="I71" s="122">
        <v>0</v>
      </c>
      <c r="J71" s="122">
        <v>0</v>
      </c>
      <c r="K71" s="122">
        <v>0</v>
      </c>
      <c r="L71" s="122">
        <v>0</v>
      </c>
      <c r="M71" s="122">
        <v>0</v>
      </c>
      <c r="N71" s="122">
        <v>0</v>
      </c>
      <c r="O71" s="122">
        <v>0</v>
      </c>
      <c r="P71" s="326"/>
      <c r="Q71" s="363">
        <f>SUM(R71:AC71)</f>
        <v>0</v>
      </c>
      <c r="R71" s="122">
        <v>0</v>
      </c>
      <c r="S71" s="122">
        <v>0</v>
      </c>
      <c r="T71" s="122">
        <v>0</v>
      </c>
      <c r="U71" s="122">
        <v>0</v>
      </c>
      <c r="V71" s="122">
        <v>0</v>
      </c>
      <c r="W71" s="122">
        <v>0</v>
      </c>
      <c r="X71" s="122">
        <v>0</v>
      </c>
      <c r="Y71" s="122">
        <v>0</v>
      </c>
      <c r="Z71" s="122">
        <v>0</v>
      </c>
      <c r="AA71" s="122">
        <v>0</v>
      </c>
      <c r="AB71" s="122">
        <v>0</v>
      </c>
      <c r="AC71" s="122">
        <v>0</v>
      </c>
      <c r="AD71" s="326"/>
      <c r="AE71" s="363">
        <f>SUM(AF71:AQ71)</f>
        <v>0</v>
      </c>
      <c r="AF71" s="122">
        <v>0</v>
      </c>
      <c r="AG71" s="122">
        <v>0</v>
      </c>
      <c r="AH71" s="122">
        <v>0</v>
      </c>
      <c r="AI71" s="122">
        <v>0</v>
      </c>
      <c r="AJ71" s="122">
        <v>0</v>
      </c>
      <c r="AK71" s="122">
        <v>0</v>
      </c>
      <c r="AL71" s="122">
        <v>0</v>
      </c>
      <c r="AM71" s="122">
        <v>0</v>
      </c>
      <c r="AN71" s="122">
        <v>0</v>
      </c>
      <c r="AO71" s="122">
        <v>0</v>
      </c>
      <c r="AP71" s="122">
        <v>0</v>
      </c>
      <c r="AQ71" s="122">
        <v>0</v>
      </c>
    </row>
    <row r="72" spans="2:43" ht="15.75" customHeight="1" x14ac:dyDescent="0.2">
      <c r="B72" s="362" t="s">
        <v>26</v>
      </c>
      <c r="C72" s="364">
        <f>SUM(D72:O72)</f>
        <v>0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326"/>
      <c r="Q72" s="364">
        <f>SUM(R72:AC72)</f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326"/>
      <c r="AE72" s="364">
        <f>SUM(AF72:AQ72)</f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0</v>
      </c>
      <c r="AL72" s="122">
        <v>0</v>
      </c>
      <c r="AM72" s="122">
        <v>0</v>
      </c>
      <c r="AN72" s="122">
        <v>0</v>
      </c>
      <c r="AO72" s="122">
        <v>0</v>
      </c>
      <c r="AP72" s="122">
        <v>0</v>
      </c>
      <c r="AQ72" s="122">
        <v>0</v>
      </c>
    </row>
    <row r="73" spans="2:43" s="356" customFormat="1" ht="15" customHeight="1" x14ac:dyDescent="0.2">
      <c r="B73" s="355" t="s">
        <v>83</v>
      </c>
      <c r="C73" s="109">
        <f>D73</f>
        <v>0</v>
      </c>
      <c r="D73" s="109">
        <f t="shared" ref="D73:O73" si="36">SUM(D71:D72)+D5</f>
        <v>0</v>
      </c>
      <c r="E73" s="109">
        <f t="shared" si="36"/>
        <v>0</v>
      </c>
      <c r="F73" s="109">
        <f t="shared" si="36"/>
        <v>0</v>
      </c>
      <c r="G73" s="109">
        <f t="shared" si="36"/>
        <v>0</v>
      </c>
      <c r="H73" s="109">
        <f t="shared" si="36"/>
        <v>0</v>
      </c>
      <c r="I73" s="109">
        <f t="shared" si="36"/>
        <v>0</v>
      </c>
      <c r="J73" s="109">
        <f t="shared" si="36"/>
        <v>0</v>
      </c>
      <c r="K73" s="109">
        <f t="shared" si="36"/>
        <v>0</v>
      </c>
      <c r="L73" s="109">
        <f t="shared" si="36"/>
        <v>0</v>
      </c>
      <c r="M73" s="109">
        <f t="shared" si="36"/>
        <v>0</v>
      </c>
      <c r="N73" s="109">
        <f t="shared" si="36"/>
        <v>0</v>
      </c>
      <c r="O73" s="109">
        <f t="shared" si="36"/>
        <v>0</v>
      </c>
      <c r="P73" s="67"/>
      <c r="Q73" s="109">
        <f>R73</f>
        <v>0</v>
      </c>
      <c r="R73" s="109">
        <f>O74</f>
        <v>0</v>
      </c>
      <c r="S73" s="109">
        <f t="shared" ref="S73:AC73" si="37">SUM(S71:S72)+S5</f>
        <v>0</v>
      </c>
      <c r="T73" s="109">
        <f t="shared" si="37"/>
        <v>0</v>
      </c>
      <c r="U73" s="109">
        <f t="shared" si="37"/>
        <v>0</v>
      </c>
      <c r="V73" s="109">
        <f t="shared" si="37"/>
        <v>0</v>
      </c>
      <c r="W73" s="109">
        <f t="shared" si="37"/>
        <v>0</v>
      </c>
      <c r="X73" s="109">
        <f t="shared" si="37"/>
        <v>0</v>
      </c>
      <c r="Y73" s="109">
        <f t="shared" si="37"/>
        <v>0</v>
      </c>
      <c r="Z73" s="109">
        <f t="shared" si="37"/>
        <v>0</v>
      </c>
      <c r="AA73" s="109">
        <f t="shared" si="37"/>
        <v>0</v>
      </c>
      <c r="AB73" s="109">
        <f t="shared" si="37"/>
        <v>0</v>
      </c>
      <c r="AC73" s="109">
        <f t="shared" si="37"/>
        <v>0</v>
      </c>
      <c r="AD73" s="67"/>
      <c r="AE73" s="109">
        <f>AF73</f>
        <v>0</v>
      </c>
      <c r="AF73" s="109">
        <f>AC74</f>
        <v>0</v>
      </c>
      <c r="AG73" s="109">
        <f t="shared" ref="AG73:AQ73" si="38">SUM(AG71:AG72)+AG5</f>
        <v>0</v>
      </c>
      <c r="AH73" s="109">
        <f t="shared" si="38"/>
        <v>0</v>
      </c>
      <c r="AI73" s="109">
        <f t="shared" si="38"/>
        <v>0</v>
      </c>
      <c r="AJ73" s="109">
        <f t="shared" si="38"/>
        <v>0</v>
      </c>
      <c r="AK73" s="109">
        <f t="shared" si="38"/>
        <v>0</v>
      </c>
      <c r="AL73" s="109">
        <f t="shared" si="38"/>
        <v>0</v>
      </c>
      <c r="AM73" s="109">
        <f t="shared" si="38"/>
        <v>0</v>
      </c>
      <c r="AN73" s="109">
        <f t="shared" si="38"/>
        <v>0</v>
      </c>
      <c r="AO73" s="109">
        <f t="shared" si="38"/>
        <v>0</v>
      </c>
      <c r="AP73" s="109">
        <f t="shared" si="38"/>
        <v>0</v>
      </c>
      <c r="AQ73" s="109">
        <f t="shared" si="38"/>
        <v>0</v>
      </c>
    </row>
    <row r="74" spans="2:43" s="51" customFormat="1" ht="17.25" customHeight="1" x14ac:dyDescent="0.2">
      <c r="B74" s="357" t="s">
        <v>84</v>
      </c>
      <c r="C74" s="107">
        <f>O74</f>
        <v>0</v>
      </c>
      <c r="D74" s="107">
        <f>D73+D10-D67</f>
        <v>0</v>
      </c>
      <c r="E74" s="107">
        <f>E73+E10-E67</f>
        <v>0</v>
      </c>
      <c r="F74" s="107">
        <f>F73+F10-F67</f>
        <v>0</v>
      </c>
      <c r="G74" s="107">
        <f>G10+G73-G67</f>
        <v>0</v>
      </c>
      <c r="H74" s="107">
        <f t="shared" ref="H74:O74" si="39">H73+H10-H67</f>
        <v>0</v>
      </c>
      <c r="I74" s="107">
        <f t="shared" si="39"/>
        <v>0</v>
      </c>
      <c r="J74" s="107">
        <f t="shared" si="39"/>
        <v>0</v>
      </c>
      <c r="K74" s="107">
        <f t="shared" si="39"/>
        <v>0</v>
      </c>
      <c r="L74" s="107">
        <f t="shared" si="39"/>
        <v>0</v>
      </c>
      <c r="M74" s="107">
        <f t="shared" si="39"/>
        <v>0</v>
      </c>
      <c r="N74" s="107">
        <f t="shared" si="39"/>
        <v>0</v>
      </c>
      <c r="O74" s="107">
        <f t="shared" si="39"/>
        <v>0</v>
      </c>
      <c r="P74" s="67"/>
      <c r="Q74" s="107">
        <f>AC74</f>
        <v>0</v>
      </c>
      <c r="R74" s="107">
        <f t="shared" ref="R74:AC74" si="40">R73+R10-R67</f>
        <v>0</v>
      </c>
      <c r="S74" s="107">
        <f t="shared" si="40"/>
        <v>0</v>
      </c>
      <c r="T74" s="107">
        <f t="shared" si="40"/>
        <v>0</v>
      </c>
      <c r="U74" s="107">
        <f t="shared" si="40"/>
        <v>0</v>
      </c>
      <c r="V74" s="107">
        <f t="shared" si="40"/>
        <v>0</v>
      </c>
      <c r="W74" s="107">
        <f t="shared" si="40"/>
        <v>0</v>
      </c>
      <c r="X74" s="107">
        <f t="shared" si="40"/>
        <v>0</v>
      </c>
      <c r="Y74" s="107">
        <f t="shared" si="40"/>
        <v>0</v>
      </c>
      <c r="Z74" s="107">
        <f t="shared" si="40"/>
        <v>0</v>
      </c>
      <c r="AA74" s="107">
        <f t="shared" si="40"/>
        <v>0</v>
      </c>
      <c r="AB74" s="107">
        <f t="shared" si="40"/>
        <v>0</v>
      </c>
      <c r="AC74" s="107">
        <f t="shared" si="40"/>
        <v>0</v>
      </c>
      <c r="AD74" s="67"/>
      <c r="AE74" s="107">
        <f>AQ74</f>
        <v>0</v>
      </c>
      <c r="AF74" s="107">
        <f t="shared" ref="AF74:AQ74" si="41">AF73+AF10-AF67</f>
        <v>0</v>
      </c>
      <c r="AG74" s="107">
        <f t="shared" si="41"/>
        <v>0</v>
      </c>
      <c r="AH74" s="107">
        <f t="shared" si="41"/>
        <v>0</v>
      </c>
      <c r="AI74" s="107">
        <f t="shared" si="41"/>
        <v>0</v>
      </c>
      <c r="AJ74" s="107">
        <f t="shared" si="41"/>
        <v>0</v>
      </c>
      <c r="AK74" s="107">
        <f t="shared" si="41"/>
        <v>0</v>
      </c>
      <c r="AL74" s="107">
        <f t="shared" si="41"/>
        <v>0</v>
      </c>
      <c r="AM74" s="107">
        <f t="shared" si="41"/>
        <v>0</v>
      </c>
      <c r="AN74" s="107">
        <f t="shared" si="41"/>
        <v>0</v>
      </c>
      <c r="AO74" s="107">
        <f t="shared" si="41"/>
        <v>0</v>
      </c>
      <c r="AP74" s="107">
        <f t="shared" si="41"/>
        <v>0</v>
      </c>
      <c r="AQ74" s="107">
        <f t="shared" si="41"/>
        <v>0</v>
      </c>
    </row>
    <row r="75" spans="2:43" x14ac:dyDescent="0.2">
      <c r="B75" s="365"/>
    </row>
    <row r="76" spans="2:43" s="51" customFormat="1" ht="39.75" customHeight="1" x14ac:dyDescent="0.2">
      <c r="B76" s="435" t="s">
        <v>76</v>
      </c>
      <c r="C76" s="435"/>
      <c r="D76" s="435"/>
      <c r="E76" s="435"/>
      <c r="F76" s="435"/>
      <c r="G76" s="435"/>
      <c r="H76" s="435"/>
      <c r="I76" s="435"/>
      <c r="J76" s="435"/>
      <c r="K76" s="435"/>
      <c r="P76" s="359"/>
      <c r="AD76" s="359"/>
    </row>
    <row r="77" spans="2:43" s="51" customFormat="1" ht="13.5" customHeight="1" x14ac:dyDescent="0.2">
      <c r="B77" s="384" t="s">
        <v>92</v>
      </c>
      <c r="C77" s="366"/>
      <c r="D77" s="367"/>
      <c r="E77" s="367"/>
      <c r="F77" s="367"/>
      <c r="G77" s="367"/>
      <c r="H77" s="367"/>
      <c r="I77" s="367"/>
      <c r="J77" s="367"/>
      <c r="K77" s="367"/>
      <c r="P77" s="359"/>
      <c r="AD77" s="359"/>
    </row>
    <row r="78" spans="2:43" ht="13.5" customHeight="1" x14ac:dyDescent="0.2">
      <c r="B78" s="368" t="s">
        <v>23</v>
      </c>
      <c r="C78" s="369"/>
      <c r="E78" s="370"/>
      <c r="F78" s="370"/>
      <c r="G78" s="370"/>
      <c r="H78" s="370"/>
      <c r="I78" s="370"/>
      <c r="J78" s="371"/>
      <c r="K78" s="370"/>
    </row>
    <row r="79" spans="2:43" x14ac:dyDescent="0.2">
      <c r="B79" s="372" t="s">
        <v>79</v>
      </c>
      <c r="C79" s="373"/>
      <c r="D79" s="372"/>
      <c r="E79" s="370"/>
      <c r="F79" s="370"/>
      <c r="G79" s="370"/>
      <c r="H79" s="370"/>
      <c r="I79" s="370"/>
      <c r="J79" s="370"/>
      <c r="K79" s="370"/>
    </row>
    <row r="80" spans="2:43" x14ac:dyDescent="0.2">
      <c r="B80" s="370"/>
      <c r="C80" s="374"/>
      <c r="D80" s="370"/>
      <c r="E80" s="370"/>
      <c r="F80" s="370"/>
      <c r="G80" s="370"/>
      <c r="H80" s="370"/>
      <c r="I80" s="370"/>
      <c r="J80" s="370"/>
      <c r="K80" s="370"/>
    </row>
    <row r="81" spans="2:11" x14ac:dyDescent="0.2">
      <c r="B81" s="370"/>
      <c r="C81" s="374"/>
      <c r="E81" s="370"/>
      <c r="F81" s="370"/>
      <c r="G81" s="370"/>
      <c r="H81" s="370"/>
      <c r="I81" s="375"/>
      <c r="J81" s="370"/>
      <c r="K81" s="370"/>
    </row>
    <row r="82" spans="2:11" x14ac:dyDescent="0.2">
      <c r="B82" s="370"/>
      <c r="C82" s="374"/>
      <c r="E82" s="370"/>
      <c r="F82" s="370"/>
      <c r="G82" s="370"/>
      <c r="H82" s="370"/>
      <c r="I82" s="375"/>
      <c r="J82" s="370"/>
      <c r="K82" s="370"/>
    </row>
    <row r="83" spans="2:11" x14ac:dyDescent="0.2">
      <c r="B83" s="370"/>
      <c r="C83" s="374"/>
      <c r="E83" s="370"/>
      <c r="F83" s="370"/>
      <c r="G83" s="370"/>
      <c r="H83" s="370"/>
      <c r="I83" s="375"/>
      <c r="J83" s="370"/>
      <c r="K83" s="370"/>
    </row>
    <row r="84" spans="2:11" x14ac:dyDescent="0.2">
      <c r="B84" s="370"/>
      <c r="C84" s="374"/>
      <c r="E84" s="370"/>
      <c r="F84" s="370"/>
      <c r="G84" s="370"/>
      <c r="H84" s="370"/>
      <c r="I84" s="375"/>
      <c r="J84" s="370"/>
      <c r="K84" s="370"/>
    </row>
    <row r="85" spans="2:11" x14ac:dyDescent="0.2">
      <c r="B85" s="370"/>
      <c r="C85" s="374"/>
      <c r="E85" s="370"/>
      <c r="F85" s="370"/>
      <c r="G85" s="370"/>
      <c r="H85" s="370"/>
      <c r="I85" s="375"/>
      <c r="J85" s="370"/>
      <c r="K85" s="370"/>
    </row>
  </sheetData>
  <sheetProtection sheet="1" objects="1" scenarios="1" formatCells="0" formatColumns="0" formatRows="0" selectLockedCells="1"/>
  <mergeCells count="11">
    <mergeCell ref="B2:C2"/>
    <mergeCell ref="B76:K76"/>
    <mergeCell ref="C3:C4"/>
    <mergeCell ref="Q3:Q4"/>
    <mergeCell ref="AE3:AE4"/>
    <mergeCell ref="AF3:AK3"/>
    <mergeCell ref="AL3:AQ3"/>
    <mergeCell ref="D3:I3"/>
    <mergeCell ref="J3:O3"/>
    <mergeCell ref="R3:W3"/>
    <mergeCell ref="X3:AC3"/>
  </mergeCells>
  <conditionalFormatting sqref="C73:AQ74">
    <cfRule type="cellIs" dxfId="3" priority="2" stopIfTrue="1" operator="lessThan">
      <formula>0</formula>
    </cfRule>
  </conditionalFormatting>
  <conditionalFormatting sqref="D68:O69">
    <cfRule type="cellIs" dxfId="2" priority="16" stopIfTrue="1" operator="lessThan">
      <formula>0</formula>
    </cfRule>
  </conditionalFormatting>
  <conditionalFormatting sqref="R68:AC69">
    <cfRule type="cellIs" dxfId="1" priority="4" stopIfTrue="1" operator="lessThan">
      <formula>0</formula>
    </cfRule>
  </conditionalFormatting>
  <conditionalFormatting sqref="AF68:AQ69">
    <cfRule type="cellIs" dxfId="0" priority="1" stopIfTrue="1" operator="lessThan">
      <formula>0</formula>
    </cfRule>
  </conditionalFormatting>
  <hyperlinks>
    <hyperlink ref="B77" r:id="rId1" xr:uid="{00000000-0004-0000-0700-000000000000}"/>
  </hyperlinks>
  <pageMargins left="0.15748031496062992" right="0.11811023622047245" top="0" bottom="0" header="0.11811023622047245" footer="0.11811023622047245"/>
  <pageSetup paperSize="9" fitToWidth="15" fitToHeight="2" orientation="portrait" r:id="rId2"/>
  <headerFooter alignWithMargins="0"/>
  <ignoredErrors>
    <ignoredError sqref="D17:O50 D65:O65 R17:AC57 AF17:AQ57 AF15:AQ15 R15:AC15 D15:O15 D16:O16 R16:AC16 AF16 AG16:AQ16 D52:O57 E51:O51" unlockedFormula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13</vt:i4>
      </vt:variant>
    </vt:vector>
  </HeadingPairs>
  <TitlesOfParts>
    <vt:vector size="21" baseType="lpstr">
      <vt:lpstr>Businessplan - Finanzteil</vt:lpstr>
      <vt:lpstr>Kap.bed.- u. Finanz.plan</vt:lpstr>
      <vt:lpstr>Private Ausgaben</vt:lpstr>
      <vt:lpstr>Umsatz.Rent. p.M. Jahr 1</vt:lpstr>
      <vt:lpstr>Umsatz-Rent. p.M. Jahr 2</vt:lpstr>
      <vt:lpstr>Umsatz-Rent. p.M. Jahr 3</vt:lpstr>
      <vt:lpstr>Umsatz-Rent. p.a. Jahr 1 bis 3 </vt:lpstr>
      <vt:lpstr>Liquiditätsplan</vt:lpstr>
      <vt:lpstr>'Businessplan - Finanzteil'!Druckbereich</vt:lpstr>
      <vt:lpstr>'Kap.bed.- u. Finanz.plan'!Druckbereich</vt:lpstr>
      <vt:lpstr>Liquiditätsplan!Druckbereich</vt:lpstr>
      <vt:lpstr>'Private Ausgaben'!Druckbereich</vt:lpstr>
      <vt:lpstr>'Umsatz.Rent. p.M. Jahr 1'!Druckbereich</vt:lpstr>
      <vt:lpstr>'Umsatz-Rent. p.a. Jahr 1 bis 3 '!Druckbereich</vt:lpstr>
      <vt:lpstr>'Umsatz-Rent. p.M. Jahr 2'!Druckbereich</vt:lpstr>
      <vt:lpstr>'Umsatz-Rent. p.M. Jahr 3'!Druckbereich</vt:lpstr>
      <vt:lpstr>Liquiditätsplan!Drucktitel</vt:lpstr>
      <vt:lpstr>Gewerbesteuer_Berechnung</vt:lpstr>
      <vt:lpstr>Jahr</vt:lpstr>
      <vt:lpstr>Monat</vt:lpstr>
      <vt:lpstr>Restmonate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Businessplan-Finanzteil</dc:title>
  <dc:creator/>
  <cp:lastModifiedBy/>
  <dcterms:created xsi:type="dcterms:W3CDTF">2016-09-08T07:55:13Z</dcterms:created>
  <dcterms:modified xsi:type="dcterms:W3CDTF">2025-02-10T10:26:56Z</dcterms:modified>
</cp:coreProperties>
</file>